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726"/>
  <workbookPr defaultThemeVersion="202300"/>
  <mc:AlternateContent xmlns:mc="http://schemas.openxmlformats.org/markup-compatibility/2006">
    <mc:Choice Requires="x15">
      <x15ac:absPath xmlns:x15ac="http://schemas.microsoft.com/office/spreadsheetml/2010/11/ac" url="C:\Scanner\"/>
    </mc:Choice>
  </mc:AlternateContent>
  <xr:revisionPtr revIDLastSave="0" documentId="13_ncr:1_{9CBB5E1A-46C1-4AF1-B8B4-DEE75E37DE31}" xr6:coauthVersionLast="47" xr6:coauthVersionMax="47" xr10:uidLastSave="{00000000-0000-0000-0000-000000000000}"/>
  <workbookProtection lockStructure="1"/>
  <bookViews>
    <workbookView xWindow="-120" yWindow="-120" windowWidth="29040" windowHeight="15720" activeTab="1" xr2:uid="{8A876696-3D99-4CC0-A88A-57E8EF6CB88D}"/>
  </bookViews>
  <sheets>
    <sheet name="RCBD" sheetId="2" r:id="rId1"/>
    <sheet name="Paired T-test" sheetId="1" r:id="rId2"/>
  </sheets>
  <definedNames>
    <definedName name="_xlnm.Print_Area" localSheetId="1">'Paired T-test'!$A$1:$J$111</definedName>
    <definedName name="_xlnm.Print_Area" localSheetId="0">RCBD!$A$1:$K$78</definedName>
    <definedName name="Z_8131837E_129A_4F2B_9D8F_CE5EB4777011_.wvu.PrintArea" localSheetId="0" hidden="1">RCBD!$A$1:$K$78</definedName>
  </definedNames>
  <calcPr calcId="191029"/>
  <customWorkbookViews>
    <customWorkbookView name="1" guid="{4214CDFF-9EF0-4733-BBC8-013666DB4508}" maximized="1" windowWidth="1276" windowHeight="826" activeSheetId="1"/>
    <customWorkbookView name="2" guid="{8131837E-129A-4F2B-9D8F-CE5EB4777011}" includeHiddenRowCol="0" maximized="1" windowWidth="1276" windowHeight="82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M5" i="2" l="1"/>
  <c r="M6" i="2"/>
  <c r="M7" i="2"/>
  <c r="M8" i="2"/>
  <c r="M9" i="2"/>
  <c r="M10" i="2"/>
  <c r="N10" i="2" s="1"/>
  <c r="O10" i="2" s="1"/>
  <c r="M11" i="2"/>
  <c r="N6" i="2" s="1"/>
  <c r="O6" i="2" s="1"/>
  <c r="H8" i="2"/>
  <c r="H17" i="1"/>
  <c r="H9" i="1"/>
  <c r="H15" i="1" s="1"/>
  <c r="I9" i="1"/>
  <c r="M15" i="2"/>
  <c r="M16" i="2"/>
  <c r="N16" i="2"/>
  <c r="O16" i="2"/>
  <c r="M17" i="2"/>
  <c r="N17" i="2" s="1"/>
  <c r="O17" i="2" s="1"/>
  <c r="M18" i="2"/>
  <c r="N18" i="2"/>
  <c r="O18" i="2" s="1"/>
  <c r="M19" i="2"/>
  <c r="N19" i="2"/>
  <c r="O19" i="2"/>
  <c r="M24" i="2"/>
  <c r="N24" i="2"/>
  <c r="O24" i="2"/>
  <c r="O28" i="2" s="1"/>
  <c r="P24" i="2" s="1"/>
  <c r="P26" i="2" s="1"/>
  <c r="M25" i="2"/>
  <c r="N25" i="2" s="1"/>
  <c r="O25" i="2" s="1"/>
  <c r="M26" i="2"/>
  <c r="N26" i="2"/>
  <c r="O26" i="2" s="1"/>
  <c r="M27" i="2"/>
  <c r="N27" i="2"/>
  <c r="O27" i="2"/>
  <c r="M32" i="2"/>
  <c r="N32" i="2" s="1"/>
  <c r="O32" i="2" s="1"/>
  <c r="M33" i="2"/>
  <c r="N33" i="2"/>
  <c r="O33" i="2" s="1"/>
  <c r="M34" i="2"/>
  <c r="M40" i="2"/>
  <c r="N40" i="2" s="1"/>
  <c r="O40" i="2" s="1"/>
  <c r="M41" i="2"/>
  <c r="N41" i="2"/>
  <c r="O41" i="2" s="1"/>
  <c r="M35" i="2"/>
  <c r="H13" i="2"/>
  <c r="J13" i="2" s="1"/>
  <c r="I13" i="2"/>
  <c r="H10" i="2"/>
  <c r="H9" i="2"/>
  <c r="H7" i="2"/>
  <c r="I10" i="1"/>
  <c r="I8" i="1"/>
  <c r="I11" i="1"/>
  <c r="H10" i="1"/>
  <c r="H11" i="1" s="1"/>
  <c r="H8" i="1"/>
  <c r="E9" i="1"/>
  <c r="E10" i="1"/>
  <c r="E11" i="1"/>
  <c r="E12" i="1"/>
  <c r="E13" i="1"/>
  <c r="E14" i="1"/>
  <c r="E15" i="1"/>
  <c r="E16" i="1"/>
  <c r="E17" i="1"/>
  <c r="E18" i="1"/>
  <c r="E19" i="1"/>
  <c r="E20" i="1"/>
  <c r="E21" i="1"/>
  <c r="E22" i="1"/>
  <c r="E23" i="1"/>
  <c r="E24" i="1"/>
  <c r="E25" i="1"/>
  <c r="E26" i="1"/>
  <c r="E27" i="1"/>
  <c r="E28" i="1"/>
  <c r="E29" i="1"/>
  <c r="E30" i="1"/>
  <c r="E31" i="1"/>
  <c r="E8" i="1"/>
  <c r="O42" i="2" l="1"/>
  <c r="P40" i="2" s="1"/>
  <c r="P42" i="2" s="1"/>
  <c r="N9" i="2"/>
  <c r="O9" i="2" s="1"/>
  <c r="N5" i="2"/>
  <c r="O5" i="2" s="1"/>
  <c r="M28" i="2"/>
  <c r="N8" i="2"/>
  <c r="O8" i="2" s="1"/>
  <c r="N34" i="2"/>
  <c r="O34" i="2" s="1"/>
  <c r="O35" i="2" s="1"/>
  <c r="P32" i="2" s="1"/>
  <c r="P34" i="2" s="1"/>
  <c r="N15" i="2"/>
  <c r="O15" i="2" s="1"/>
  <c r="O20" i="2" s="1"/>
  <c r="P15" i="2" s="1"/>
  <c r="P17" i="2" s="1"/>
  <c r="I15" i="2" s="1"/>
  <c r="N7" i="2"/>
  <c r="O7" i="2" s="1"/>
  <c r="M20" i="2"/>
  <c r="M42" i="2"/>
  <c r="O11" i="2" l="1"/>
  <c r="P5" i="2" s="1"/>
  <c r="P7" i="2" s="1"/>
  <c r="I14"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holzapfelcb</author>
    <author>Chris Holzapfel</author>
  </authors>
  <commentList>
    <comment ref="C4" authorId="0" shapeId="0" xr:uid="{95F019E1-2EB4-4803-83EF-221A104F1BE9}">
      <text>
        <r>
          <rPr>
            <sz val="8"/>
            <color indexed="81"/>
            <rFont val="Tahoma"/>
            <family val="2"/>
          </rPr>
          <t>Specify the experiment which you are analyzing data for.</t>
        </r>
      </text>
    </comment>
    <comment ref="G4" authorId="0" shapeId="0" xr:uid="{922C2A48-EC01-472E-91A8-DCE8473AE82F}">
      <text>
        <r>
          <rPr>
            <sz val="8"/>
            <color indexed="81"/>
            <rFont val="Tahoma"/>
          </rPr>
          <t>Specify the year in which the study was completed.</t>
        </r>
      </text>
    </comment>
    <comment ref="J4" authorId="1" shapeId="0" xr:uid="{367E2435-61DF-49F1-A0DF-3ABE26B1D849}">
      <text>
        <r>
          <rPr>
            <sz val="10"/>
            <color indexed="81"/>
            <rFont val="Tahoma"/>
          </rPr>
          <t>Specify the type measurements being analyzed (i.e.: plant height, yield, protein).</t>
        </r>
      </text>
    </comment>
    <comment ref="H7" authorId="1" shapeId="0" xr:uid="{C91D6F62-0B9E-43D8-A9A6-CEF597FD62A2}">
      <text>
        <r>
          <rPr>
            <sz val="10"/>
            <color indexed="81"/>
            <rFont val="Tahoma"/>
          </rPr>
          <t>Total number of plots, or experimental units, in the trial.</t>
        </r>
      </text>
    </comment>
    <comment ref="H8" authorId="1" shapeId="0" xr:uid="{3DB923BB-C795-40FB-9179-13D8A7AC38B6}">
      <text>
        <r>
          <rPr>
            <sz val="10"/>
            <color indexed="81"/>
            <rFont val="Tahoma"/>
            <family val="2"/>
          </rPr>
          <t>The number of time each treatment is replicated.</t>
        </r>
      </text>
    </comment>
    <comment ref="C9" authorId="1" shapeId="0" xr:uid="{EED8356C-5920-42A0-9A06-FB15572C55E8}">
      <text>
        <r>
          <rPr>
            <sz val="10"/>
            <color indexed="81"/>
            <rFont val="Tahoma"/>
          </rPr>
          <t xml:space="preserve">Enter the observed value for </t>
        </r>
        <r>
          <rPr>
            <b/>
            <sz val="10"/>
            <color indexed="81"/>
            <rFont val="Tahoma"/>
            <family val="2"/>
          </rPr>
          <t>Treatment 1</t>
        </r>
        <r>
          <rPr>
            <sz val="10"/>
            <color indexed="81"/>
            <rFont val="Tahoma"/>
          </rPr>
          <t xml:space="preserve"> in </t>
        </r>
        <r>
          <rPr>
            <b/>
            <sz val="10"/>
            <color indexed="81"/>
            <rFont val="Tahoma"/>
            <family val="2"/>
          </rPr>
          <t>Rep 1</t>
        </r>
        <r>
          <rPr>
            <sz val="10"/>
            <color indexed="81"/>
            <rFont val="Tahoma"/>
          </rPr>
          <t xml:space="preserve"> here.</t>
        </r>
      </text>
    </comment>
    <comment ref="D9" authorId="1" shapeId="0" xr:uid="{C4F58C8A-47B2-43A9-BABC-2B6C038479F9}">
      <text>
        <r>
          <rPr>
            <sz val="10"/>
            <color indexed="81"/>
            <rFont val="Tahoma"/>
            <family val="2"/>
          </rPr>
          <t xml:space="preserve">Enter the observed value for </t>
        </r>
        <r>
          <rPr>
            <b/>
            <sz val="10"/>
            <color indexed="81"/>
            <rFont val="Tahoma"/>
            <family val="2"/>
          </rPr>
          <t>Treatment 2</t>
        </r>
        <r>
          <rPr>
            <sz val="10"/>
            <color indexed="81"/>
            <rFont val="Tahoma"/>
            <family val="2"/>
          </rPr>
          <t xml:space="preserve"> in </t>
        </r>
        <r>
          <rPr>
            <b/>
            <sz val="10"/>
            <color indexed="81"/>
            <rFont val="Tahoma"/>
            <family val="2"/>
          </rPr>
          <t>Rep 1</t>
        </r>
        <r>
          <rPr>
            <sz val="10"/>
            <color indexed="81"/>
            <rFont val="Tahoma"/>
            <family val="2"/>
          </rPr>
          <t xml:space="preserve"> here.</t>
        </r>
        <r>
          <rPr>
            <sz val="10"/>
            <color indexed="81"/>
            <rFont val="Tahoma"/>
          </rPr>
          <t xml:space="preserve">
</t>
        </r>
      </text>
    </comment>
    <comment ref="H9" authorId="1" shapeId="0" xr:uid="{FF13982E-8B2D-4A40-BE64-1755641FCFAB}">
      <text>
        <r>
          <rPr>
            <sz val="10"/>
            <color indexed="81"/>
            <rFont val="Tahoma"/>
          </rPr>
          <t>The observed overall mean for the variable of interest.</t>
        </r>
      </text>
    </comment>
    <comment ref="C10" authorId="1" shapeId="0" xr:uid="{6C0F55CC-4735-425A-8173-82130172B6C3}">
      <text>
        <r>
          <rPr>
            <sz val="10"/>
            <color indexed="81"/>
            <rFont val="Tahoma"/>
          </rPr>
          <t xml:space="preserve">Enter the observed value for </t>
        </r>
        <r>
          <rPr>
            <b/>
            <sz val="10"/>
            <color indexed="81"/>
            <rFont val="Tahoma"/>
            <family val="2"/>
          </rPr>
          <t>Treatment 1</t>
        </r>
        <r>
          <rPr>
            <sz val="10"/>
            <color indexed="81"/>
            <rFont val="Tahoma"/>
          </rPr>
          <t xml:space="preserve"> in </t>
        </r>
        <r>
          <rPr>
            <b/>
            <sz val="10"/>
            <color indexed="81"/>
            <rFont val="Tahoma"/>
            <family val="2"/>
          </rPr>
          <t>Rep 2</t>
        </r>
        <r>
          <rPr>
            <sz val="10"/>
            <color indexed="81"/>
            <rFont val="Tahoma"/>
          </rPr>
          <t xml:space="preserve"> here.</t>
        </r>
      </text>
    </comment>
    <comment ref="D10" authorId="1" shapeId="0" xr:uid="{1CDF744A-1ED4-4507-8DE1-6E3D4DFDF437}">
      <text>
        <r>
          <rPr>
            <sz val="10"/>
            <color indexed="81"/>
            <rFont val="Tahoma"/>
          </rPr>
          <t xml:space="preserve">Enter the observed value for </t>
        </r>
        <r>
          <rPr>
            <b/>
            <sz val="10"/>
            <color indexed="81"/>
            <rFont val="Tahoma"/>
            <family val="2"/>
          </rPr>
          <t>Treatment 2</t>
        </r>
        <r>
          <rPr>
            <sz val="10"/>
            <color indexed="81"/>
            <rFont val="Tahoma"/>
          </rPr>
          <t xml:space="preserve"> in </t>
        </r>
        <r>
          <rPr>
            <b/>
            <sz val="10"/>
            <color indexed="81"/>
            <rFont val="Tahoma"/>
            <family val="2"/>
          </rPr>
          <t>Rep 1</t>
        </r>
        <r>
          <rPr>
            <sz val="10"/>
            <color indexed="81"/>
            <rFont val="Tahoma"/>
          </rPr>
          <t xml:space="preserve"> here.</t>
        </r>
      </text>
    </comment>
    <comment ref="H10" authorId="1" shapeId="0" xr:uid="{FDDA34F7-6004-4983-A84B-87EDB4E56F5C}">
      <text>
        <r>
          <rPr>
            <sz val="10"/>
            <color indexed="81"/>
            <rFont val="Tahoma"/>
          </rPr>
          <t>A measure of the overall variability of the measurements.</t>
        </r>
      </text>
    </comment>
    <comment ref="H13" authorId="1" shapeId="0" xr:uid="{4C3D9075-80E1-4E0B-8DF5-EDA354446AE2}">
      <text>
        <r>
          <rPr>
            <sz val="10"/>
            <color indexed="81"/>
            <rFont val="Tahoma"/>
          </rPr>
          <t>Mean observed value for Treatment 1.</t>
        </r>
      </text>
    </comment>
    <comment ref="I13" authorId="1" shapeId="0" xr:uid="{A71279AB-AEB8-460E-BADF-3B5DC726F7D7}">
      <text>
        <r>
          <rPr>
            <sz val="10"/>
            <color indexed="81"/>
            <rFont val="Tahoma"/>
          </rPr>
          <t>Mean observed value for Treatment 2.</t>
        </r>
      </text>
    </comment>
    <comment ref="J13" authorId="1" shapeId="0" xr:uid="{3BC06CC3-E706-4D39-972D-521E97F13742}">
      <text>
        <r>
          <rPr>
            <sz val="10"/>
            <color indexed="81"/>
            <rFont val="Tahoma"/>
            <family val="2"/>
          </rPr>
          <t>The observed mean for Treatment 1 minus that for Treatment 2 (1 - 2).</t>
        </r>
      </text>
    </comment>
    <comment ref="I14" authorId="1" shapeId="0" xr:uid="{D12A48F8-0658-4E60-B6D9-98D5D90C9368}">
      <text>
        <r>
          <rPr>
            <sz val="10"/>
            <color indexed="81"/>
            <rFont val="Tahoma"/>
          </rPr>
          <t>Least significant difference (LSD) at a p-value of 0.05.  If the observed difference between the treatments (ignore the minus sign if the value is negative) is greater than this value, the probability that the observed difference resulted from random variability is less than 5%.</t>
        </r>
      </text>
    </comment>
    <comment ref="I15" authorId="1" shapeId="0" xr:uid="{33EECA99-B9E6-4EB9-8A6D-88ED6CD4D104}">
      <text>
        <r>
          <rPr>
            <sz val="10"/>
            <color indexed="81"/>
            <rFont val="Tahoma"/>
          </rPr>
          <t>Least significant difference (LSD) at a p-value of 0.05.  If the observed difference between the treatments (ignore the minus sign if the value is negative) is greater than this value, the probability that the observed difference resulted from random variability is less than 10%.</t>
        </r>
      </text>
    </comment>
    <comment ref="B17" authorId="1" shapeId="0" xr:uid="{DD01C1B8-DFED-48E4-A564-A03C09F47693}">
      <text>
        <r>
          <rPr>
            <sz val="10"/>
            <color indexed="81"/>
            <rFont val="Tahoma"/>
          </rPr>
          <t>Enter any additional pertinent information here (i.e.: planting dates, detailed treatment descriptions, environmental conditions, date of measurement, etc.</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holzapfelcb</author>
    <author>Chris Holzapfel</author>
  </authors>
  <commentList>
    <comment ref="C3" authorId="0" shapeId="0" xr:uid="{8678B61B-BEAA-4D40-A981-DD9CECAC94E6}">
      <text>
        <r>
          <rPr>
            <sz val="8"/>
            <color indexed="81"/>
            <rFont val="Tahoma"/>
            <family val="2"/>
          </rPr>
          <t>Specify the experiment which you are analyzing data for.</t>
        </r>
      </text>
    </comment>
    <comment ref="F3" authorId="0" shapeId="0" xr:uid="{286C3B94-A065-433D-BE22-FC5B88DDC98D}">
      <text>
        <r>
          <rPr>
            <sz val="8"/>
            <color indexed="81"/>
            <rFont val="Tahoma"/>
          </rPr>
          <t>Specify the year in which the study was completed.</t>
        </r>
      </text>
    </comment>
    <comment ref="H3" authorId="1" shapeId="0" xr:uid="{DA085AC6-F0C2-4AB9-A8B6-B5A328CF18C3}">
      <text>
        <r>
          <rPr>
            <sz val="8"/>
            <color indexed="81"/>
            <rFont val="Tahoma"/>
            <family val="2"/>
          </rPr>
          <t>Specify the type measurements being analyzed (i.e.: plant height, yield, protein).</t>
        </r>
      </text>
    </comment>
    <comment ref="C8" authorId="0" shapeId="0" xr:uid="{7F58FB63-BB2E-4C8D-8512-E7EB92E978CF}">
      <text>
        <r>
          <rPr>
            <sz val="8"/>
            <color indexed="81"/>
            <rFont val="Tahoma"/>
          </rPr>
          <t xml:space="preserve">Enter observed value for </t>
        </r>
        <r>
          <rPr>
            <b/>
            <sz val="8"/>
            <color indexed="81"/>
            <rFont val="Tahoma"/>
            <family val="2"/>
          </rPr>
          <t>treatment 1</t>
        </r>
        <r>
          <rPr>
            <sz val="8"/>
            <color indexed="81"/>
            <rFont val="Tahoma"/>
          </rPr>
          <t xml:space="preserve"> at sampling </t>
        </r>
        <r>
          <rPr>
            <b/>
            <sz val="8"/>
            <color indexed="81"/>
            <rFont val="Tahoma"/>
            <family val="2"/>
          </rPr>
          <t xml:space="preserve">location 1 </t>
        </r>
        <r>
          <rPr>
            <sz val="8"/>
            <color indexed="81"/>
            <rFont val="Tahoma"/>
            <family val="2"/>
          </rPr>
          <t>here.</t>
        </r>
      </text>
    </comment>
    <comment ref="D8" authorId="0" shapeId="0" xr:uid="{F0680140-83B6-4C43-9580-A1950D4960B8}">
      <text>
        <r>
          <rPr>
            <sz val="8"/>
            <color indexed="81"/>
            <rFont val="Tahoma"/>
          </rPr>
          <t xml:space="preserve">Enter observed value for </t>
        </r>
        <r>
          <rPr>
            <b/>
            <sz val="8"/>
            <color indexed="81"/>
            <rFont val="Tahoma"/>
            <family val="2"/>
          </rPr>
          <t>treatment 2</t>
        </r>
        <r>
          <rPr>
            <sz val="8"/>
            <color indexed="81"/>
            <rFont val="Tahoma"/>
          </rPr>
          <t xml:space="preserve"> at sampling </t>
        </r>
        <r>
          <rPr>
            <b/>
            <sz val="8"/>
            <color indexed="81"/>
            <rFont val="Tahoma"/>
            <family val="2"/>
          </rPr>
          <t xml:space="preserve">location 1 </t>
        </r>
        <r>
          <rPr>
            <sz val="8"/>
            <color indexed="81"/>
            <rFont val="Tahoma"/>
          </rPr>
          <t>here.</t>
        </r>
      </text>
    </comment>
    <comment ref="H8" authorId="0" shapeId="0" xr:uid="{23FBB7A9-1A06-41BA-9970-F2C00E740375}">
      <text>
        <r>
          <rPr>
            <sz val="8"/>
            <color indexed="81"/>
            <rFont val="Tahoma"/>
          </rPr>
          <t>The total number of observations representing treatment 1.</t>
        </r>
      </text>
    </comment>
    <comment ref="I8" authorId="0" shapeId="0" xr:uid="{6E1CEC41-9243-437A-BADC-CA18D2691902}">
      <text>
        <r>
          <rPr>
            <sz val="8"/>
            <color indexed="81"/>
            <rFont val="Tahoma"/>
          </rPr>
          <t>The total number of observations representing treatment 2.</t>
        </r>
      </text>
    </comment>
    <comment ref="C9" authorId="0" shapeId="0" xr:uid="{17492818-19BE-4829-BCF2-2C43E947CCE9}">
      <text>
        <r>
          <rPr>
            <sz val="8"/>
            <color indexed="81"/>
            <rFont val="Tahoma"/>
          </rPr>
          <t xml:space="preserve">Enter observed value for </t>
        </r>
        <r>
          <rPr>
            <b/>
            <sz val="8"/>
            <color indexed="81"/>
            <rFont val="Tahoma"/>
            <family val="2"/>
          </rPr>
          <t>treatment 1</t>
        </r>
        <r>
          <rPr>
            <sz val="8"/>
            <color indexed="81"/>
            <rFont val="Tahoma"/>
          </rPr>
          <t xml:space="preserve"> at sampling </t>
        </r>
        <r>
          <rPr>
            <b/>
            <sz val="8"/>
            <color indexed="81"/>
            <rFont val="Tahoma"/>
            <family val="2"/>
          </rPr>
          <t>location 2</t>
        </r>
        <r>
          <rPr>
            <sz val="8"/>
            <color indexed="81"/>
            <rFont val="Tahoma"/>
          </rPr>
          <t xml:space="preserve"> here.</t>
        </r>
      </text>
    </comment>
    <comment ref="D9" authorId="0" shapeId="0" xr:uid="{A46D3E31-56B9-4234-A6CF-C8484F4FC35C}">
      <text>
        <r>
          <rPr>
            <sz val="8"/>
            <color indexed="81"/>
            <rFont val="Tahoma"/>
          </rPr>
          <t xml:space="preserve">Enter observed value for </t>
        </r>
        <r>
          <rPr>
            <b/>
            <sz val="8"/>
            <color indexed="81"/>
            <rFont val="Tahoma"/>
            <family val="2"/>
          </rPr>
          <t>treatment 2</t>
        </r>
        <r>
          <rPr>
            <sz val="8"/>
            <color indexed="81"/>
            <rFont val="Tahoma"/>
          </rPr>
          <t xml:space="preserve"> at sampling </t>
        </r>
        <r>
          <rPr>
            <b/>
            <sz val="8"/>
            <color indexed="81"/>
            <rFont val="Tahoma"/>
            <family val="2"/>
          </rPr>
          <t>location 2</t>
        </r>
        <r>
          <rPr>
            <sz val="8"/>
            <color indexed="81"/>
            <rFont val="Tahoma"/>
          </rPr>
          <t xml:space="preserve"> here.</t>
        </r>
      </text>
    </comment>
    <comment ref="H9" authorId="0" shapeId="0" xr:uid="{56CDD15D-A540-49EC-B309-B3415264645C}">
      <text>
        <r>
          <rPr>
            <sz val="8"/>
            <color indexed="81"/>
            <rFont val="Tahoma"/>
          </rPr>
          <t>The average value observed for Treatment 1</t>
        </r>
      </text>
    </comment>
    <comment ref="I9" authorId="0" shapeId="0" xr:uid="{27431DE0-A8BF-44BF-923D-5835547702AF}">
      <text>
        <r>
          <rPr>
            <sz val="8"/>
            <color indexed="81"/>
            <rFont val="Tahoma"/>
          </rPr>
          <t>The average value observed for Treatment 2</t>
        </r>
      </text>
    </comment>
    <comment ref="C10" authorId="0" shapeId="0" xr:uid="{1EA19D93-12B3-4827-ACC8-D159B287CD7F}">
      <text>
        <r>
          <rPr>
            <sz val="8"/>
            <color indexed="81"/>
            <rFont val="Tahoma"/>
          </rPr>
          <t xml:space="preserve">Enter observed value for </t>
        </r>
        <r>
          <rPr>
            <b/>
            <sz val="8"/>
            <color indexed="81"/>
            <rFont val="Tahoma"/>
            <family val="2"/>
          </rPr>
          <t>treatment 1</t>
        </r>
        <r>
          <rPr>
            <sz val="8"/>
            <color indexed="81"/>
            <rFont val="Tahoma"/>
          </rPr>
          <t xml:space="preserve"> at sampling </t>
        </r>
        <r>
          <rPr>
            <b/>
            <sz val="8"/>
            <color indexed="81"/>
            <rFont val="Tahoma"/>
            <family val="2"/>
          </rPr>
          <t>location 3</t>
        </r>
        <r>
          <rPr>
            <sz val="8"/>
            <color indexed="81"/>
            <rFont val="Tahoma"/>
          </rPr>
          <t xml:space="preserve"> here.</t>
        </r>
      </text>
    </comment>
    <comment ref="D10" authorId="0" shapeId="0" xr:uid="{129A96EF-5F48-4D37-8598-17D4AA1EA2D0}">
      <text>
        <r>
          <rPr>
            <sz val="8"/>
            <color indexed="81"/>
            <rFont val="Tahoma"/>
          </rPr>
          <t xml:space="preserve">Enter observed value for </t>
        </r>
        <r>
          <rPr>
            <b/>
            <sz val="8"/>
            <color indexed="81"/>
            <rFont val="Tahoma"/>
            <family val="2"/>
          </rPr>
          <t>treatment 2</t>
        </r>
        <r>
          <rPr>
            <sz val="8"/>
            <color indexed="81"/>
            <rFont val="Tahoma"/>
          </rPr>
          <t xml:space="preserve"> at sampling </t>
        </r>
        <r>
          <rPr>
            <b/>
            <sz val="8"/>
            <color indexed="81"/>
            <rFont val="Tahoma"/>
            <family val="2"/>
          </rPr>
          <t>location 3</t>
        </r>
        <r>
          <rPr>
            <sz val="8"/>
            <color indexed="81"/>
            <rFont val="Tahoma"/>
          </rPr>
          <t xml:space="preserve"> here.</t>
        </r>
      </text>
    </comment>
    <comment ref="H10" authorId="0" shapeId="0" xr:uid="{013B7BC8-AE56-4FB8-BABE-D15D59853454}">
      <text>
        <r>
          <rPr>
            <sz val="8"/>
            <color indexed="81"/>
            <rFont val="Tahoma"/>
          </rPr>
          <t>The standard deviation for treatment 1 (the larger the standard deviation, the more variable the data).</t>
        </r>
      </text>
    </comment>
    <comment ref="I10" authorId="0" shapeId="0" xr:uid="{9207D73E-3E88-4E34-B6C3-3E8762FAB3B0}">
      <text>
        <r>
          <rPr>
            <sz val="8"/>
            <color indexed="81"/>
            <rFont val="Tahoma"/>
          </rPr>
          <t>The standard deviation for treatment 2 (the larger the standard deviation, the more variable the data).</t>
        </r>
      </text>
    </comment>
    <comment ref="C11" authorId="0" shapeId="0" xr:uid="{4548D86E-2CA7-406B-BB98-641AA66D8516}">
      <text>
        <r>
          <rPr>
            <sz val="8"/>
            <color indexed="81"/>
            <rFont val="Tahoma"/>
          </rPr>
          <t>Enter observed value for</t>
        </r>
        <r>
          <rPr>
            <b/>
            <sz val="8"/>
            <color indexed="81"/>
            <rFont val="Tahoma"/>
            <family val="2"/>
          </rPr>
          <t xml:space="preserve"> treatment 1</t>
        </r>
        <r>
          <rPr>
            <sz val="8"/>
            <color indexed="81"/>
            <rFont val="Tahoma"/>
          </rPr>
          <t xml:space="preserve"> at sampling</t>
        </r>
        <r>
          <rPr>
            <b/>
            <sz val="8"/>
            <color indexed="81"/>
            <rFont val="Tahoma"/>
            <family val="2"/>
          </rPr>
          <t xml:space="preserve"> location 4</t>
        </r>
        <r>
          <rPr>
            <sz val="8"/>
            <color indexed="81"/>
            <rFont val="Tahoma"/>
          </rPr>
          <t xml:space="preserve"> here.</t>
        </r>
      </text>
    </comment>
    <comment ref="D11" authorId="0" shapeId="0" xr:uid="{C45F2A5E-9400-44AD-86B7-E69C2E8F06B9}">
      <text>
        <r>
          <rPr>
            <sz val="8"/>
            <color indexed="81"/>
            <rFont val="Tahoma"/>
          </rPr>
          <t xml:space="preserve">Enter observed value for </t>
        </r>
        <r>
          <rPr>
            <b/>
            <sz val="8"/>
            <color indexed="81"/>
            <rFont val="Tahoma"/>
            <family val="2"/>
          </rPr>
          <t>treatment 2</t>
        </r>
        <r>
          <rPr>
            <sz val="8"/>
            <color indexed="81"/>
            <rFont val="Tahoma"/>
          </rPr>
          <t xml:space="preserve"> at sampling </t>
        </r>
        <r>
          <rPr>
            <b/>
            <sz val="8"/>
            <color indexed="81"/>
            <rFont val="Tahoma"/>
            <family val="2"/>
          </rPr>
          <t>location 4</t>
        </r>
        <r>
          <rPr>
            <sz val="8"/>
            <color indexed="81"/>
            <rFont val="Tahoma"/>
          </rPr>
          <t xml:space="preserve"> here.</t>
        </r>
      </text>
    </comment>
    <comment ref="H11" authorId="0" shapeId="0" xr:uid="{5D65BA2F-2AA5-4B38-89D0-123C9FC50839}">
      <text>
        <r>
          <rPr>
            <sz val="8"/>
            <color indexed="81"/>
            <rFont val="Tahoma"/>
            <family val="2"/>
          </rPr>
          <t xml:space="preserve">A measure of reliability for the mean of Treatment 1; we are 95% confident that the true mean falls between </t>
        </r>
        <r>
          <rPr>
            <sz val="8"/>
            <color indexed="81"/>
            <rFont val="Arial"/>
          </rPr>
          <t>±</t>
        </r>
        <r>
          <rPr>
            <sz val="8"/>
            <color indexed="81"/>
            <rFont val="Tahoma"/>
            <family val="2"/>
          </rPr>
          <t>1 confidence interval of the observed mean.</t>
        </r>
      </text>
    </comment>
    <comment ref="I11" authorId="0" shapeId="0" xr:uid="{5C8A4CFD-8094-4C3B-BCF7-1F064AF83D76}">
      <text>
        <r>
          <rPr>
            <sz val="8"/>
            <color indexed="81"/>
            <rFont val="Tahoma"/>
          </rPr>
          <t>A measure of reliability for the mean of Treatment 2; we are 95% confident that the true mean falls between ±1 confidence interval of the observed mean.</t>
        </r>
      </text>
    </comment>
    <comment ref="C12" authorId="0" shapeId="0" xr:uid="{E6C9B6B1-624F-4917-82E6-74023198FAA7}">
      <text>
        <r>
          <rPr>
            <sz val="8"/>
            <color indexed="81"/>
            <rFont val="Tahoma"/>
          </rPr>
          <t>Enter observed value for</t>
        </r>
        <r>
          <rPr>
            <b/>
            <sz val="8"/>
            <color indexed="81"/>
            <rFont val="Tahoma"/>
            <family val="2"/>
          </rPr>
          <t xml:space="preserve"> treatment 1</t>
        </r>
        <r>
          <rPr>
            <sz val="8"/>
            <color indexed="81"/>
            <rFont val="Tahoma"/>
          </rPr>
          <t xml:space="preserve"> at sampling </t>
        </r>
        <r>
          <rPr>
            <b/>
            <sz val="8"/>
            <color indexed="81"/>
            <rFont val="Tahoma"/>
            <family val="2"/>
          </rPr>
          <t>location 5</t>
        </r>
        <r>
          <rPr>
            <sz val="8"/>
            <color indexed="81"/>
            <rFont val="Tahoma"/>
          </rPr>
          <t xml:space="preserve"> here.</t>
        </r>
      </text>
    </comment>
    <comment ref="D12" authorId="0" shapeId="0" xr:uid="{B01A520B-006D-4FB8-B422-1607932EC904}">
      <text>
        <r>
          <rPr>
            <sz val="8"/>
            <color indexed="81"/>
            <rFont val="Tahoma"/>
          </rPr>
          <t xml:space="preserve">Enter observed value for </t>
        </r>
        <r>
          <rPr>
            <b/>
            <sz val="8"/>
            <color indexed="81"/>
            <rFont val="Tahoma"/>
            <family val="2"/>
          </rPr>
          <t>treatment 2</t>
        </r>
        <r>
          <rPr>
            <sz val="8"/>
            <color indexed="81"/>
            <rFont val="Tahoma"/>
          </rPr>
          <t xml:space="preserve"> at sampling </t>
        </r>
        <r>
          <rPr>
            <b/>
            <sz val="8"/>
            <color indexed="81"/>
            <rFont val="Tahoma"/>
            <family val="2"/>
          </rPr>
          <t>location 5</t>
        </r>
        <r>
          <rPr>
            <sz val="8"/>
            <color indexed="81"/>
            <rFont val="Tahoma"/>
          </rPr>
          <t xml:space="preserve"> here.</t>
        </r>
      </text>
    </comment>
    <comment ref="H15" authorId="0" shapeId="0" xr:uid="{E0A9770F-AC78-4F93-B96F-476F57BFBD23}">
      <text>
        <r>
          <rPr>
            <sz val="8"/>
            <color indexed="81"/>
            <rFont val="Tahoma"/>
            <family val="2"/>
          </rPr>
          <t>The observed difference between treatments 1 and 2 (a negative value indicates that the value observed for treatment 1 was lower than for treatment 2.</t>
        </r>
        <r>
          <rPr>
            <sz val="8"/>
            <color indexed="81"/>
            <rFont val="Tahoma"/>
          </rPr>
          <t xml:space="preserve">
</t>
        </r>
      </text>
    </comment>
    <comment ref="H17" authorId="0" shapeId="0" xr:uid="{CDB0CC51-A71F-4BAD-9F85-80FF0E468B97}">
      <text>
        <r>
          <rPr>
            <sz val="8"/>
            <color indexed="81"/>
            <rFont val="Tahoma"/>
            <family val="2"/>
          </rPr>
          <t xml:space="preserve">The probability that treatments 1 and 2 are </t>
        </r>
        <r>
          <rPr>
            <b/>
            <sz val="8"/>
            <color indexed="81"/>
            <rFont val="Tahoma"/>
            <family val="2"/>
          </rPr>
          <t>not</t>
        </r>
        <r>
          <rPr>
            <sz val="8"/>
            <color indexed="81"/>
            <rFont val="Tahoma"/>
            <family val="2"/>
          </rPr>
          <t xml:space="preserve"> significantly different from one another for the variable in question.  P-values below 0.05 (or 0.10) indicate statistical significance of a difference between treatments.</t>
        </r>
      </text>
    </comment>
    <comment ref="G20" authorId="1" shapeId="0" xr:uid="{0EBA0076-1A6F-4628-B16C-DD0E09B6CDDF}">
      <text>
        <r>
          <rPr>
            <sz val="10"/>
            <color indexed="81"/>
            <rFont val="Tahoma"/>
          </rPr>
          <t>Enter any additional pertinent information here (i.e.: planting dates, detailed treatment descriptions, environmental conditions, date of measurement, etc.</t>
        </r>
      </text>
    </comment>
  </commentList>
</comments>
</file>

<file path=xl/sharedStrings.xml><?xml version="1.0" encoding="utf-8"?>
<sst xmlns="http://schemas.openxmlformats.org/spreadsheetml/2006/main" count="148" uniqueCount="96">
  <si>
    <t>Treatment</t>
  </si>
  <si>
    <t>Difference</t>
  </si>
  <si>
    <t>(1-2)</t>
  </si>
  <si>
    <t>#</t>
  </si>
  <si>
    <t>Observations (Inputs)</t>
  </si>
  <si>
    <t>Results (Outputs)</t>
  </si>
  <si>
    <t>Statistic</t>
  </si>
  <si>
    <t>Mean</t>
  </si>
  <si>
    <t>Standard Deviation</t>
  </si>
  <si>
    <t>Probability &gt; T</t>
  </si>
  <si>
    <t>n (# of samples)</t>
  </si>
  <si>
    <t>Paired T-test</t>
  </si>
  <si>
    <t>SS</t>
  </si>
  <si>
    <t>Rep#</t>
  </si>
  <si>
    <t xml:space="preserve">  # of Plots</t>
  </si>
  <si>
    <t xml:space="preserve">  # of Reps</t>
  </si>
  <si>
    <t>Means Comparison</t>
  </si>
  <si>
    <t xml:space="preserve">  Overall Average</t>
  </si>
  <si>
    <t xml:space="preserve">  Overall Std. Dev.</t>
  </si>
  <si>
    <t>Deviation</t>
  </si>
  <si>
    <t>Deviation2</t>
  </si>
  <si>
    <t>avg</t>
  </si>
  <si>
    <t>variance</t>
  </si>
  <si>
    <t>of means</t>
  </si>
  <si>
    <t>SE</t>
  </si>
  <si>
    <t>t-values</t>
  </si>
  <si>
    <t>α = 0.05</t>
  </si>
  <si>
    <t>α = 0.10</t>
  </si>
  <si>
    <t>Grain Yield</t>
  </si>
  <si>
    <t>Questions or Feedback?</t>
  </si>
  <si>
    <t>Study:</t>
  </si>
  <si>
    <t>Year:</t>
  </si>
  <si>
    <t>Measurement:</t>
  </si>
  <si>
    <t>Standard Error - 6 reps</t>
  </si>
  <si>
    <t>Standard Error - 5 reps</t>
  </si>
  <si>
    <t>Standard Error - 4 reps</t>
  </si>
  <si>
    <t>Standard Error - 3 reps</t>
  </si>
  <si>
    <t>Standard Error - 2 reps</t>
  </si>
  <si>
    <t>#reps</t>
  </si>
  <si>
    <t>Canola Fungicide</t>
  </si>
  <si>
    <t>Notes</t>
  </si>
  <si>
    <t>Instructions</t>
  </si>
  <si>
    <t>Notes:</t>
  </si>
  <si>
    <t>Mean difference</t>
  </si>
  <si>
    <t xml:space="preserve">1) Record the study name, year and type of measurements being analyzed in the </t>
  </si>
  <si>
    <t xml:space="preserve">Fig. 1.  </t>
  </si>
  <si>
    <t xml:space="preserve">Illustration of possible field trial layout #2 and data sampling locations for use with the Paired </t>
  </si>
  <si>
    <t>T-Test worksheet in IHARF's On-Farm Research Data Analysis Tool.</t>
  </si>
  <si>
    <t>Illustration of possible field trial layout #1 and data sampling locations for use with the Paired</t>
  </si>
  <si>
    <t xml:space="preserve"> T-Test worksheet in IHARF's On-Farm Research Data Analysis Tool.</t>
  </si>
  <si>
    <t>appropriate spaces at the top of the worksheet</t>
  </si>
  <si>
    <t>Complete Block Design (RCBD) worksheet in IHARF's On-Farm Research Data Analysis Tool.</t>
  </si>
  <si>
    <t xml:space="preserve">Illustration of possible field trial layout and data sampling locations for use with the Randomized </t>
  </si>
  <si>
    <t>95% Confidence Interval</t>
  </si>
  <si>
    <t>Pair</t>
  </si>
  <si>
    <t>On-Farm Research - Data Analysis Tool (v1.1): Randomized Complete Block Design (RCBD)</t>
  </si>
  <si>
    <t>Phone: (306) 695-4200</t>
  </si>
  <si>
    <t>Fig. 2</t>
  </si>
  <si>
    <t>2) Transfer data from your worksheets or directly from your yield map into the appropriate</t>
  </si>
  <si>
    <t>cells of the Observations table.  Refer to figure 1 for a graphical illustration of how to</t>
  </si>
  <si>
    <t>enter your measurements.</t>
  </si>
  <si>
    <t xml:space="preserve">3) Look at the overall mean difference between the two treatments (Cell H14) and the </t>
  </si>
  <si>
    <t xml:space="preserve">corresponding p-value (Cell H15).  For most scientific experiments, the p-value must </t>
  </si>
  <si>
    <t xml:space="preserve">be below 0.05 for the difference to be considered significant; however, a threshold of </t>
  </si>
  <si>
    <t xml:space="preserve">0.10 is sometimes recommended for large-scale field experiments because of the </t>
  </si>
  <si>
    <t xml:space="preserve">increased spatial variability.  At P=0.05, there is a 5% probability of either: </t>
  </si>
  <si>
    <t xml:space="preserve">1) concluding that there is a difference between the two treatments when, in actuality, </t>
  </si>
  <si>
    <t xml:space="preserve">there is no difference, or 2) concluding that there is no difference between the two </t>
  </si>
  <si>
    <t xml:space="preserve">treatments when a difference actually existed; at P=0.10, the probability that one of </t>
  </si>
  <si>
    <t>the previous two errors will occur is 10%.</t>
  </si>
  <si>
    <t xml:space="preserve">4) Make conclusions – if the observed p-value (Cell H17) is lower the chosen p-value </t>
  </si>
  <si>
    <t>(0.05-0.10), there is a high probability that there is an actual difference between the</t>
  </si>
  <si>
    <t xml:space="preserve">two treatments.  Plan to complete the experiment again next year to increase your </t>
  </si>
  <si>
    <t>confidence in the results.</t>
  </si>
  <si>
    <t xml:space="preserve">1) Record the study name, year and type of measurements being analyzed in the appropriate spaces </t>
  </si>
  <si>
    <t>at the top of the worksheet</t>
  </si>
  <si>
    <t xml:space="preserve">2) Transfer data from your worksheets or directly from your yield map into the appropriate cells </t>
  </si>
  <si>
    <t>(C9:D14).  This spreadsheet can only be used to compare two treatments at a time.</t>
  </si>
  <si>
    <t xml:space="preserve">3) Compare the observed difference between your treatments (Cell J13) to the least significant </t>
  </si>
  <si>
    <t>frequently in scientific experiments, however 0.10 (Cell I15) is sometimes recommended for</t>
  </si>
  <si>
    <t xml:space="preserve">large-scale field trials to account for increased overall variability relative to small plot studies.  </t>
  </si>
  <si>
    <t>At P=0.05, there is a 5% probability of either: 1) concluding that there is a difference</t>
  </si>
  <si>
    <t xml:space="preserve">between the two treatments when, in actuality, there is no difference, or 2) concluding that </t>
  </si>
  <si>
    <t xml:space="preserve">there is no difference between the two treatments when a difference actually existed; at </t>
  </si>
  <si>
    <t>P=0.10, the probability that one of the previous two errors will occur is 10%.</t>
  </si>
  <si>
    <t>4) Make conclusions – if the observed difference between the two treatments (Cell J13) is greater than</t>
  </si>
  <si>
    <t>difference between the two treatments.  Plan to complete the experiment again next year to</t>
  </si>
  <si>
    <t>increase confidence in the results.</t>
  </si>
  <si>
    <t>difference (LSD) at the desired probability level.  A p-value of 0.05 (Cell I14) is chosen most</t>
  </si>
  <si>
    <t>the least significant difference (LSD), there is an acceptably high probability that there is a</t>
  </si>
  <si>
    <t>Email: cholzapfel@iharf.ca</t>
  </si>
  <si>
    <t>On-Farm Research – Data Analysis Tool (v1.1): Paired T-test</t>
  </si>
  <si>
    <r>
      <t>p-value</t>
    </r>
    <r>
      <rPr>
        <b/>
        <vertAlign val="superscript"/>
        <sz val="12"/>
        <color indexed="18"/>
        <rFont val="Calibri"/>
        <family val="2"/>
      </rPr>
      <t>z</t>
    </r>
  </si>
  <si>
    <r>
      <t>Disclaimer:</t>
    </r>
    <r>
      <rPr>
        <sz val="9"/>
        <rFont val="Calibri"/>
        <family val="2"/>
      </rPr>
      <t xml:space="preserve"> IHARF accepts no responsibility for the use of this spreadsheet and assumes no responsibility or liability for any errors, inaccuracies, or omissions.  The user accepts all responsibility for results and interpretations arising from this tool and use of these materials constitutes full acceptance and understanding of these disclaimers.</t>
    </r>
  </si>
  <si>
    <r>
      <t xml:space="preserve">LSD </t>
    </r>
    <r>
      <rPr>
        <i/>
        <sz val="10"/>
        <color indexed="18"/>
        <rFont val="Calibri"/>
        <family val="2"/>
      </rPr>
      <t>(P =0.05)</t>
    </r>
  </si>
  <si>
    <r>
      <t xml:space="preserve">LSD </t>
    </r>
    <r>
      <rPr>
        <i/>
        <sz val="10"/>
        <color indexed="18"/>
        <rFont val="Calibri"/>
        <family val="2"/>
      </rPr>
      <t>(P = 0.10)</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</si>
</sst>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00"/>
  </numFmts>
  <fonts count="53" x14ac:knownFonts="1">
    <font>
      <sz val="10"/>
      <name val="Arial"/>
    </font>
    <font>
      <sz val="8"/>
      <color indexed="81"/>
      <name val="Tahoma"/>
    </font>
    <font>
      <b/>
      <sz val="8"/>
      <color indexed="81"/>
      <name val="Tahoma"/>
      <family val="2"/>
    </font>
    <font>
      <sz val="8"/>
      <name val="Arial"/>
    </font>
    <font>
      <sz val="8"/>
      <color indexed="81"/>
      <name val="Tahoma"/>
      <family val="2"/>
    </font>
    <font>
      <sz val="8"/>
      <color indexed="81"/>
      <name val="Arial"/>
    </font>
    <font>
      <sz val="10"/>
      <color indexed="81"/>
      <name val="Tahoma"/>
    </font>
    <font>
      <sz val="10"/>
      <color indexed="81"/>
      <name val="Tahoma"/>
      <family val="2"/>
    </font>
    <font>
      <b/>
      <sz val="10"/>
      <color indexed="81"/>
      <name val="Tahoma"/>
      <family val="2"/>
    </font>
    <font>
      <u/>
      <sz val="10"/>
      <color indexed="12"/>
      <name val="Arial"/>
    </font>
    <font>
      <sz val="12"/>
      <name val="Calibri"/>
      <family val="2"/>
    </font>
    <font>
      <b/>
      <sz val="14"/>
      <color indexed="17"/>
      <name val="Calibri"/>
      <family val="2"/>
    </font>
    <font>
      <sz val="14"/>
      <name val="Calibri"/>
      <family val="2"/>
    </font>
    <font>
      <b/>
      <sz val="12"/>
      <name val="Calibri"/>
      <family val="2"/>
    </font>
    <font>
      <sz val="14"/>
      <color indexed="43"/>
      <name val="Calibri"/>
      <family val="2"/>
    </font>
    <font>
      <sz val="10"/>
      <name val="Calibri"/>
      <family val="2"/>
    </font>
    <font>
      <b/>
      <sz val="12"/>
      <color indexed="43"/>
      <name val="Calibri"/>
      <family val="2"/>
    </font>
    <font>
      <b/>
      <sz val="12"/>
      <color indexed="17"/>
      <name val="Calibri"/>
      <family val="2"/>
    </font>
    <font>
      <b/>
      <sz val="12"/>
      <color indexed="18"/>
      <name val="Calibri"/>
      <family val="2"/>
    </font>
    <font>
      <sz val="12"/>
      <color indexed="18"/>
      <name val="Calibri"/>
      <family val="2"/>
    </font>
    <font>
      <i/>
      <sz val="12"/>
      <color indexed="17"/>
      <name val="Calibri"/>
      <family val="2"/>
    </font>
    <font>
      <sz val="12"/>
      <color indexed="17"/>
      <name val="Calibri"/>
      <family val="2"/>
    </font>
    <font>
      <i/>
      <sz val="12"/>
      <color indexed="18"/>
      <name val="Calibri"/>
      <family val="2"/>
    </font>
    <font>
      <b/>
      <vertAlign val="superscript"/>
      <sz val="12"/>
      <color indexed="18"/>
      <name val="Calibri"/>
      <family val="2"/>
    </font>
    <font>
      <b/>
      <sz val="9"/>
      <name val="Calibri"/>
      <family val="2"/>
    </font>
    <font>
      <sz val="9"/>
      <name val="Calibri"/>
      <family val="2"/>
    </font>
    <font>
      <sz val="10"/>
      <color indexed="58"/>
      <name val="Calibri"/>
      <family val="2"/>
    </font>
    <font>
      <u/>
      <sz val="10"/>
      <color indexed="12"/>
      <name val="Calibri"/>
      <family val="2"/>
    </font>
    <font>
      <sz val="8.5"/>
      <name val="Calibri"/>
      <family val="2"/>
    </font>
    <font>
      <b/>
      <u/>
      <sz val="12.5"/>
      <name val="Calibri"/>
      <family val="2"/>
    </font>
    <font>
      <sz val="12.5"/>
      <name val="Calibri"/>
      <family val="2"/>
    </font>
    <font>
      <sz val="10"/>
      <color indexed="22"/>
      <name val="Calibri"/>
      <family val="2"/>
    </font>
    <font>
      <b/>
      <sz val="10"/>
      <color indexed="22"/>
      <name val="Calibri"/>
      <family val="2"/>
    </font>
    <font>
      <b/>
      <sz val="11"/>
      <name val="Calibri"/>
      <family val="2"/>
    </font>
    <font>
      <sz val="11"/>
      <name val="Calibri"/>
      <family val="2"/>
    </font>
    <font>
      <sz val="12"/>
      <color indexed="9"/>
      <name val="Calibri"/>
      <family val="2"/>
    </font>
    <font>
      <sz val="10"/>
      <color indexed="9"/>
      <name val="Calibri"/>
      <family val="2"/>
    </font>
    <font>
      <b/>
      <sz val="10"/>
      <color indexed="17"/>
      <name val="Calibri"/>
      <family val="2"/>
    </font>
    <font>
      <b/>
      <sz val="12"/>
      <color indexed="9"/>
      <name val="Calibri"/>
      <family val="2"/>
    </font>
    <font>
      <b/>
      <sz val="10"/>
      <color indexed="9"/>
      <name val="Calibri"/>
      <family val="2"/>
    </font>
    <font>
      <b/>
      <sz val="12"/>
      <color indexed="58"/>
      <name val="Calibri"/>
      <family val="2"/>
    </font>
    <font>
      <i/>
      <sz val="11"/>
      <color indexed="18"/>
      <name val="Calibri"/>
      <family val="2"/>
    </font>
    <font>
      <sz val="11"/>
      <color indexed="18"/>
      <name val="Calibri"/>
      <family val="2"/>
    </font>
    <font>
      <i/>
      <sz val="12"/>
      <color indexed="58"/>
      <name val="Calibri"/>
      <family val="2"/>
    </font>
    <font>
      <sz val="13"/>
      <color indexed="58"/>
      <name val="Calibri"/>
      <family val="2"/>
    </font>
    <font>
      <b/>
      <sz val="13"/>
      <color indexed="43"/>
      <name val="Calibri"/>
      <family val="2"/>
    </font>
    <font>
      <i/>
      <sz val="13"/>
      <color indexed="18"/>
      <name val="Calibri"/>
      <family val="2"/>
    </font>
    <font>
      <sz val="13"/>
      <name val="Calibri"/>
      <family val="2"/>
    </font>
    <font>
      <b/>
      <sz val="13"/>
      <color indexed="10"/>
      <name val="Calibri"/>
      <family val="2"/>
    </font>
    <font>
      <i/>
      <sz val="10"/>
      <color indexed="18"/>
      <name val="Calibri"/>
      <family val="2"/>
    </font>
    <font>
      <b/>
      <sz val="13"/>
      <name val="Calibri"/>
      <family val="2"/>
    </font>
    <font>
      <sz val="11"/>
      <color indexed="9"/>
      <name val="Calibri"/>
      <family val="2"/>
    </font>
    <font>
      <b/>
      <sz val="11"/>
      <color indexed="9"/>
      <name val="Calibri"/>
      <family val="2"/>
    </font>
  </fonts>
  <fills count="8">
    <fill>
      <patternFill patternType="none"/>
    </fill>
    <fill>
      <patternFill patternType="gray125"/>
    </fill>
    <fill>
      <patternFill patternType="solid">
        <fgColor indexed="43"/>
        <bgColor indexed="64"/>
      </patternFill>
    </fill>
    <fill>
      <patternFill patternType="solid">
        <fgColor indexed="42"/>
        <bgColor indexed="64"/>
      </patternFill>
    </fill>
    <fill>
      <patternFill patternType="solid">
        <fgColor indexed="44"/>
        <bgColor indexed="64"/>
      </patternFill>
    </fill>
    <fill>
      <patternFill patternType="solid">
        <fgColor indexed="17"/>
        <bgColor indexed="64"/>
      </patternFill>
    </fill>
    <fill>
      <patternFill patternType="solid">
        <fgColor indexed="12"/>
        <bgColor indexed="64"/>
      </patternFill>
    </fill>
    <fill>
      <patternFill patternType="solid">
        <fgColor indexed="9"/>
        <bgColor indexed="64"/>
      </patternFill>
    </fill>
  </fills>
  <borders count="44">
    <border>
      <left/>
      <right/>
      <top/>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right/>
      <top/>
      <bottom style="thin">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style="thin">
        <color indexed="64"/>
      </right>
      <top/>
      <bottom style="thin">
        <color indexed="64"/>
      </bottom>
      <diagonal/>
    </border>
    <border>
      <left style="thin">
        <color indexed="64"/>
      </left>
      <right/>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thin">
        <color indexed="64"/>
      </bottom>
      <diagonal/>
    </border>
    <border>
      <left/>
      <right style="medium">
        <color indexed="64"/>
      </right>
      <top style="thin">
        <color indexed="64"/>
      </top>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s>
  <cellStyleXfs count="2">
    <xf numFmtId="0" fontId="0" fillId="0" borderId="0"/>
    <xf numFmtId="0" fontId="9" fillId="0" borderId="0" applyNumberFormat="0" applyFill="0" applyBorder="0" applyAlignment="0" applyProtection="0">
      <alignment vertical="top"/>
      <protection locked="0"/>
    </xf>
  </cellStyleXfs>
  <cellXfs count="198">
    <xf numFmtId="0" fontId="0" fillId="0" borderId="0" xfId="0"/>
    <xf numFmtId="0" fontId="10" fillId="7" borderId="17" xfId="0" applyFont="1" applyFill="1" applyBorder="1"/>
    <xf numFmtId="0" fontId="10" fillId="7" borderId="18" xfId="0" applyFont="1" applyFill="1" applyBorder="1"/>
    <xf numFmtId="0" fontId="10" fillId="7" borderId="19" xfId="0" applyFont="1" applyFill="1" applyBorder="1"/>
    <xf numFmtId="0" fontId="10" fillId="0" borderId="0" xfId="0" applyFont="1"/>
    <xf numFmtId="0" fontId="11" fillId="7" borderId="20" xfId="0" applyFont="1" applyFill="1" applyBorder="1" applyAlignment="1">
      <alignment horizontal="center"/>
    </xf>
    <xf numFmtId="0" fontId="11" fillId="7" borderId="0" xfId="0" applyFont="1" applyFill="1" applyAlignment="1">
      <alignment horizontal="center"/>
    </xf>
    <xf numFmtId="0" fontId="11" fillId="7" borderId="21" xfId="0" applyFont="1" applyFill="1" applyBorder="1" applyAlignment="1">
      <alignment horizontal="center"/>
    </xf>
    <xf numFmtId="0" fontId="12" fillId="0" borderId="0" xfId="0" applyFont="1"/>
    <xf numFmtId="0" fontId="10" fillId="7" borderId="20" xfId="0" applyFont="1" applyFill="1" applyBorder="1" applyAlignment="1">
      <alignment vertical="center"/>
    </xf>
    <xf numFmtId="0" fontId="13" fillId="7" borderId="0" xfId="0" applyFont="1" applyFill="1" applyAlignment="1">
      <alignment vertical="center"/>
    </xf>
    <xf numFmtId="0" fontId="10" fillId="7" borderId="12" xfId="0" applyFont="1" applyFill="1" applyBorder="1" applyAlignment="1" applyProtection="1">
      <alignment horizontal="left" vertical="center"/>
      <protection locked="0"/>
    </xf>
    <xf numFmtId="0" fontId="13" fillId="7" borderId="0" xfId="0" applyFont="1" applyFill="1" applyAlignment="1">
      <alignment horizontal="right" vertical="center"/>
    </xf>
    <xf numFmtId="0" fontId="10" fillId="7" borderId="12" xfId="0" applyFont="1" applyFill="1" applyBorder="1" applyAlignment="1" applyProtection="1">
      <alignment horizontal="left" vertical="center"/>
      <protection locked="0"/>
    </xf>
    <xf numFmtId="0" fontId="13" fillId="7" borderId="0" xfId="0" applyFont="1" applyFill="1" applyAlignment="1">
      <alignment horizontal="right"/>
    </xf>
    <xf numFmtId="0" fontId="10" fillId="7" borderId="12" xfId="0" applyFont="1" applyFill="1" applyBorder="1" applyAlignment="1" applyProtection="1">
      <alignment horizontal="left"/>
      <protection locked="0"/>
    </xf>
    <xf numFmtId="0" fontId="10" fillId="7" borderId="21" xfId="0" applyFont="1" applyFill="1" applyBorder="1"/>
    <xf numFmtId="0" fontId="10" fillId="7" borderId="20" xfId="0" applyFont="1" applyFill="1" applyBorder="1"/>
    <xf numFmtId="0" fontId="10" fillId="7" borderId="0" xfId="0" applyFont="1" applyFill="1"/>
    <xf numFmtId="0" fontId="14" fillId="5" borderId="42" xfId="0" applyFont="1" applyFill="1" applyBorder="1" applyAlignment="1">
      <alignment horizontal="center"/>
    </xf>
    <xf numFmtId="0" fontId="14" fillId="5" borderId="27" xfId="0" applyFont="1" applyFill="1" applyBorder="1" applyAlignment="1">
      <alignment horizontal="center"/>
    </xf>
    <xf numFmtId="0" fontId="14" fillId="5" borderId="43" xfId="0" applyFont="1" applyFill="1" applyBorder="1" applyAlignment="1">
      <alignment horizontal="center"/>
    </xf>
    <xf numFmtId="0" fontId="14" fillId="6" borderId="42" xfId="0" applyFont="1" applyFill="1" applyBorder="1" applyAlignment="1">
      <alignment horizontal="center"/>
    </xf>
    <xf numFmtId="0" fontId="14" fillId="6" borderId="27" xfId="0" applyFont="1" applyFill="1" applyBorder="1" applyAlignment="1">
      <alignment horizontal="center"/>
    </xf>
    <xf numFmtId="0" fontId="14" fillId="6" borderId="43" xfId="0" applyFont="1" applyFill="1" applyBorder="1" applyAlignment="1">
      <alignment horizontal="center"/>
    </xf>
    <xf numFmtId="0" fontId="15" fillId="7" borderId="21" xfId="0" applyFont="1" applyFill="1" applyBorder="1"/>
    <xf numFmtId="0" fontId="13" fillId="0" borderId="0" xfId="0" applyFont="1"/>
    <xf numFmtId="0" fontId="13" fillId="7" borderId="20" xfId="0" applyFont="1" applyFill="1" applyBorder="1"/>
    <xf numFmtId="0" fontId="16" fillId="5" borderId="10" xfId="0" applyFont="1" applyFill="1" applyBorder="1"/>
    <xf numFmtId="0" fontId="16" fillId="5" borderId="0" xfId="0" applyFont="1" applyFill="1" applyAlignment="1">
      <alignment horizontal="center"/>
    </xf>
    <xf numFmtId="0" fontId="16" fillId="5" borderId="11" xfId="0" applyFont="1" applyFill="1" applyBorder="1" applyAlignment="1">
      <alignment horizontal="center"/>
    </xf>
    <xf numFmtId="0" fontId="13" fillId="7" borderId="0" xfId="0" applyFont="1" applyFill="1"/>
    <xf numFmtId="0" fontId="13" fillId="6" borderId="10" xfId="0" applyFont="1" applyFill="1" applyBorder="1" applyAlignment="1">
      <alignment horizontal="left" indent="1"/>
    </xf>
    <xf numFmtId="0" fontId="16" fillId="6" borderId="0" xfId="0" applyFont="1" applyFill="1" applyAlignment="1">
      <alignment horizontal="center"/>
    </xf>
    <xf numFmtId="0" fontId="16" fillId="6" borderId="11" xfId="0" applyFont="1" applyFill="1" applyBorder="1" applyAlignment="1">
      <alignment horizontal="center"/>
    </xf>
    <xf numFmtId="0" fontId="13" fillId="7" borderId="21" xfId="0" applyFont="1" applyFill="1" applyBorder="1"/>
    <xf numFmtId="0" fontId="17" fillId="2" borderId="7" xfId="0" applyFont="1" applyFill="1" applyBorder="1"/>
    <xf numFmtId="0" fontId="17" fillId="2" borderId="12" xfId="0" applyFont="1" applyFill="1" applyBorder="1" applyAlignment="1" applyProtection="1">
      <alignment horizontal="center"/>
      <protection locked="0"/>
    </xf>
    <xf numFmtId="0" fontId="17" fillId="2" borderId="13" xfId="0" applyFont="1" applyFill="1" applyBorder="1" applyAlignment="1" applyProtection="1">
      <alignment horizontal="center"/>
      <protection locked="0"/>
    </xf>
    <xf numFmtId="0" fontId="18" fillId="4" borderId="7" xfId="0" applyFont="1" applyFill="1" applyBorder="1" applyAlignment="1">
      <alignment horizontal="left" indent="1"/>
    </xf>
    <xf numFmtId="0" fontId="19" fillId="4" borderId="12" xfId="0" applyFont="1" applyFill="1" applyBorder="1" applyAlignment="1">
      <alignment horizontal="center"/>
    </xf>
    <xf numFmtId="0" fontId="19" fillId="4" borderId="13" xfId="0" applyFont="1" applyFill="1" applyBorder="1" applyAlignment="1">
      <alignment horizontal="center"/>
    </xf>
    <xf numFmtId="0" fontId="20" fillId="7" borderId="14" xfId="0" applyFont="1" applyFill="1" applyBorder="1" applyAlignment="1">
      <alignment horizontal="left"/>
    </xf>
    <xf numFmtId="0" fontId="21" fillId="3" borderId="14" xfId="0" applyFont="1" applyFill="1" applyBorder="1" applyAlignment="1" applyProtection="1">
      <alignment horizontal="center"/>
      <protection locked="0"/>
    </xf>
    <xf numFmtId="0" fontId="21" fillId="7" borderId="14" xfId="0" applyFont="1" applyFill="1" applyBorder="1" applyAlignment="1">
      <alignment horizontal="center"/>
    </xf>
    <xf numFmtId="0" fontId="22" fillId="7" borderId="9" xfId="0" applyFont="1" applyFill="1" applyBorder="1" applyAlignment="1">
      <alignment horizontal="left" indent="1"/>
    </xf>
    <xf numFmtId="1" fontId="19" fillId="7" borderId="3" xfId="0" applyNumberFormat="1" applyFont="1" applyFill="1" applyBorder="1" applyAlignment="1">
      <alignment horizontal="center"/>
    </xf>
    <xf numFmtId="1" fontId="19" fillId="7" borderId="4" xfId="0" applyNumberFormat="1" applyFont="1" applyFill="1" applyBorder="1" applyAlignment="1">
      <alignment horizontal="center"/>
    </xf>
    <xf numFmtId="0" fontId="20" fillId="7" borderId="15" xfId="0" applyFont="1" applyFill="1" applyBorder="1" applyAlignment="1">
      <alignment horizontal="left"/>
    </xf>
    <xf numFmtId="0" fontId="21" fillId="3" borderId="15" xfId="0" applyFont="1" applyFill="1" applyBorder="1" applyAlignment="1" applyProtection="1">
      <alignment horizontal="center"/>
      <protection locked="0"/>
    </xf>
    <xf numFmtId="0" fontId="21" fillId="7" borderId="15" xfId="0" applyFont="1" applyFill="1" applyBorder="1" applyAlignment="1">
      <alignment horizontal="center"/>
    </xf>
    <xf numFmtId="164" fontId="19" fillId="7" borderId="3" xfId="0" applyNumberFormat="1" applyFont="1" applyFill="1" applyBorder="1" applyAlignment="1">
      <alignment horizontal="center"/>
    </xf>
    <xf numFmtId="164" fontId="19" fillId="7" borderId="4" xfId="0" applyNumberFormat="1" applyFont="1" applyFill="1" applyBorder="1" applyAlignment="1">
      <alignment horizontal="center"/>
    </xf>
    <xf numFmtId="0" fontId="22" fillId="7" borderId="25" xfId="0" applyFont="1" applyFill="1" applyBorder="1" applyAlignment="1">
      <alignment horizontal="center" wrapText="1"/>
    </xf>
    <xf numFmtId="164" fontId="19" fillId="7" borderId="3" xfId="0" applyNumberFormat="1" applyFont="1" applyFill="1" applyBorder="1" applyAlignment="1">
      <alignment horizontal="center" vertical="center"/>
    </xf>
    <xf numFmtId="164" fontId="19" fillId="7" borderId="4" xfId="0" applyNumberFormat="1" applyFont="1" applyFill="1" applyBorder="1" applyAlignment="1">
      <alignment horizontal="center" vertical="center"/>
    </xf>
    <xf numFmtId="0" fontId="22" fillId="7" borderId="26" xfId="0" applyFont="1" applyFill="1" applyBorder="1" applyAlignment="1">
      <alignment horizontal="center" wrapText="1"/>
    </xf>
    <xf numFmtId="0" fontId="18" fillId="4" borderId="10" xfId="0" applyFont="1" applyFill="1" applyBorder="1" applyAlignment="1">
      <alignment horizontal="center"/>
    </xf>
    <xf numFmtId="0" fontId="18" fillId="4" borderId="0" xfId="0" applyFont="1" applyFill="1" applyAlignment="1">
      <alignment horizontal="center"/>
    </xf>
    <xf numFmtId="0" fontId="18" fillId="4" borderId="11" xfId="0" applyFont="1" applyFill="1" applyBorder="1" applyAlignment="1">
      <alignment horizontal="center"/>
    </xf>
    <xf numFmtId="0" fontId="18" fillId="4" borderId="7" xfId="0" applyFont="1" applyFill="1" applyBorder="1" applyAlignment="1">
      <alignment horizontal="center"/>
    </xf>
    <xf numFmtId="0" fontId="18" fillId="4" borderId="12" xfId="0" applyFont="1" applyFill="1" applyBorder="1" applyAlignment="1">
      <alignment horizontal="center"/>
    </xf>
    <xf numFmtId="0" fontId="18" fillId="4" borderId="13" xfId="0" applyFont="1" applyFill="1" applyBorder="1" applyAlignment="1">
      <alignment horizontal="center"/>
    </xf>
    <xf numFmtId="0" fontId="19" fillId="7" borderId="25" xfId="0" applyFont="1" applyFill="1" applyBorder="1" applyAlignment="1">
      <alignment horizontal="left" vertical="center" indent="1"/>
    </xf>
    <xf numFmtId="164" fontId="19" fillId="7" borderId="18" xfId="0" applyNumberFormat="1" applyFont="1" applyFill="1" applyBorder="1" applyAlignment="1">
      <alignment horizontal="center" vertical="center"/>
    </xf>
    <xf numFmtId="164" fontId="19" fillId="7" borderId="38" xfId="0" applyNumberFormat="1" applyFont="1" applyFill="1" applyBorder="1" applyAlignment="1">
      <alignment horizontal="center" vertical="center"/>
    </xf>
    <xf numFmtId="0" fontId="19" fillId="7" borderId="26" xfId="0" applyFont="1" applyFill="1" applyBorder="1" applyAlignment="1">
      <alignment horizontal="left" vertical="center" indent="1"/>
    </xf>
    <xf numFmtId="164" fontId="19" fillId="7" borderId="12" xfId="0" applyNumberFormat="1" applyFont="1" applyFill="1" applyBorder="1" applyAlignment="1">
      <alignment horizontal="center" vertical="center"/>
    </xf>
    <xf numFmtId="164" fontId="19" fillId="7" borderId="13" xfId="0" applyNumberFormat="1" applyFont="1" applyFill="1" applyBorder="1" applyAlignment="1">
      <alignment horizontal="center" vertical="center"/>
    </xf>
    <xf numFmtId="0" fontId="19" fillId="7" borderId="25" xfId="0" applyFont="1" applyFill="1" applyBorder="1" applyAlignment="1">
      <alignment horizontal="left" vertical="center"/>
    </xf>
    <xf numFmtId="165" fontId="19" fillId="7" borderId="17" xfId="0" applyNumberFormat="1" applyFont="1" applyFill="1" applyBorder="1" applyAlignment="1">
      <alignment horizontal="center" vertical="center"/>
    </xf>
    <xf numFmtId="165" fontId="19" fillId="7" borderId="38" xfId="0" applyNumberFormat="1" applyFont="1" applyFill="1" applyBorder="1" applyAlignment="1">
      <alignment horizontal="center" vertical="center"/>
    </xf>
    <xf numFmtId="0" fontId="19" fillId="7" borderId="39" xfId="0" applyFont="1" applyFill="1" applyBorder="1" applyAlignment="1">
      <alignment horizontal="left" vertical="center"/>
    </xf>
    <xf numFmtId="165" fontId="19" fillId="7" borderId="40" xfId="0" applyNumberFormat="1" applyFont="1" applyFill="1" applyBorder="1" applyAlignment="1">
      <alignment horizontal="center" vertical="center"/>
    </xf>
    <xf numFmtId="165" fontId="19" fillId="7" borderId="41" xfId="0" applyNumberFormat="1" applyFont="1" applyFill="1" applyBorder="1" applyAlignment="1">
      <alignment horizontal="center" vertical="center"/>
    </xf>
    <xf numFmtId="0" fontId="12" fillId="7" borderId="0" xfId="0" applyFont="1" applyFill="1" applyAlignment="1">
      <alignment horizontal="center"/>
    </xf>
    <xf numFmtId="0" fontId="12" fillId="7" borderId="0" xfId="0" applyFont="1" applyFill="1"/>
    <xf numFmtId="0" fontId="12" fillId="0" borderId="12" xfId="0" applyFont="1" applyBorder="1" applyAlignment="1" applyProtection="1">
      <alignment horizontal="left"/>
      <protection locked="0"/>
    </xf>
    <xf numFmtId="0" fontId="12" fillId="0" borderId="37" xfId="0" applyFont="1" applyBorder="1" applyAlignment="1" applyProtection="1">
      <alignment horizontal="left"/>
      <protection locked="0"/>
    </xf>
    <xf numFmtId="0" fontId="24" fillId="0" borderId="18" xfId="0" applyFont="1" applyBorder="1" applyAlignment="1">
      <alignment horizontal="left" vertical="center" wrapText="1"/>
    </xf>
    <xf numFmtId="0" fontId="24" fillId="0" borderId="0" xfId="0" applyFont="1" applyAlignment="1">
      <alignment horizontal="left" vertical="center" wrapText="1"/>
    </xf>
    <xf numFmtId="0" fontId="20" fillId="7" borderId="16" xfId="0" applyFont="1" applyFill="1" applyBorder="1" applyAlignment="1">
      <alignment horizontal="left"/>
    </xf>
    <xf numFmtId="0" fontId="21" fillId="3" borderId="16" xfId="0" applyFont="1" applyFill="1" applyBorder="1" applyAlignment="1" applyProtection="1">
      <alignment horizontal="center"/>
      <protection locked="0"/>
    </xf>
    <xf numFmtId="0" fontId="21" fillId="7" borderId="16" xfId="0" applyFont="1" applyFill="1" applyBorder="1" applyAlignment="1">
      <alignment horizontal="center"/>
    </xf>
    <xf numFmtId="0" fontId="26" fillId="7" borderId="20" xfId="0" applyFont="1" applyFill="1" applyBorder="1" applyAlignment="1">
      <alignment horizontal="left"/>
    </xf>
    <xf numFmtId="0" fontId="26" fillId="7" borderId="27" xfId="0" applyFont="1" applyFill="1" applyBorder="1" applyAlignment="1">
      <alignment horizontal="left"/>
    </xf>
    <xf numFmtId="0" fontId="26" fillId="7" borderId="27" xfId="0" applyFont="1" applyFill="1" applyBorder="1"/>
    <xf numFmtId="0" fontId="27" fillId="7" borderId="0" xfId="1" applyFont="1" applyFill="1" applyBorder="1" applyAlignment="1" applyProtection="1">
      <alignment horizontal="center"/>
    </xf>
    <xf numFmtId="0" fontId="26" fillId="7" borderId="0" xfId="0" applyFont="1" applyFill="1" applyAlignment="1">
      <alignment horizontal="right"/>
    </xf>
    <xf numFmtId="0" fontId="26" fillId="7" borderId="21" xfId="0" applyFont="1" applyFill="1" applyBorder="1" applyAlignment="1">
      <alignment horizontal="right"/>
    </xf>
    <xf numFmtId="0" fontId="10" fillId="0" borderId="0" xfId="0" applyFont="1" applyAlignment="1">
      <alignment vertical="center"/>
    </xf>
    <xf numFmtId="0" fontId="10" fillId="7" borderId="23" xfId="0" applyFont="1" applyFill="1" applyBorder="1"/>
    <xf numFmtId="0" fontId="20" fillId="7" borderId="12" xfId="0" applyFont="1" applyFill="1" applyBorder="1" applyAlignment="1">
      <alignment horizontal="left"/>
    </xf>
    <xf numFmtId="0" fontId="21" fillId="7" borderId="12" xfId="0" applyFont="1" applyFill="1" applyBorder="1" applyAlignment="1" applyProtection="1">
      <alignment horizontal="center"/>
      <protection locked="0"/>
    </xf>
    <xf numFmtId="0" fontId="21" fillId="7" borderId="12" xfId="0" applyFont="1" applyFill="1" applyBorder="1" applyAlignment="1">
      <alignment horizontal="center"/>
    </xf>
    <xf numFmtId="0" fontId="10" fillId="7" borderId="12" xfId="0" applyFont="1" applyFill="1" applyBorder="1"/>
    <xf numFmtId="0" fontId="28" fillId="7" borderId="12" xfId="0" applyFont="1" applyFill="1" applyBorder="1" applyAlignment="1" applyProtection="1">
      <alignment vertical="center" wrapText="1"/>
      <protection locked="0"/>
    </xf>
    <xf numFmtId="0" fontId="10" fillId="7" borderId="22" xfId="0" applyFont="1" applyFill="1" applyBorder="1"/>
    <xf numFmtId="0" fontId="29" fillId="7" borderId="0" xfId="0" applyFont="1" applyFill="1" applyAlignment="1">
      <alignment vertical="center"/>
    </xf>
    <xf numFmtId="0" fontId="30" fillId="7" borderId="0" xfId="0" applyFont="1" applyFill="1" applyAlignment="1">
      <alignment vertical="center"/>
    </xf>
    <xf numFmtId="0" fontId="15" fillId="7" borderId="0" xfId="0" applyFont="1" applyFill="1" applyAlignment="1">
      <alignment vertical="center"/>
    </xf>
    <xf numFmtId="0" fontId="15" fillId="0" borderId="0" xfId="0" applyFont="1" applyAlignment="1">
      <alignment vertical="center"/>
    </xf>
    <xf numFmtId="0" fontId="31" fillId="0" borderId="0" xfId="0" applyFont="1" applyAlignment="1">
      <alignment vertical="center"/>
    </xf>
    <xf numFmtId="2" fontId="31" fillId="0" borderId="0" xfId="0" applyNumberFormat="1" applyFont="1" applyAlignment="1">
      <alignment vertical="center"/>
    </xf>
    <xf numFmtId="2" fontId="15" fillId="0" borderId="0" xfId="0" applyNumberFormat="1" applyFont="1" applyAlignment="1">
      <alignment vertical="center"/>
    </xf>
    <xf numFmtId="0" fontId="31" fillId="0" borderId="0" xfId="0" applyFont="1" applyAlignment="1">
      <alignment horizontal="right" vertical="center"/>
    </xf>
    <xf numFmtId="0" fontId="31" fillId="0" borderId="0" xfId="0" applyFont="1" applyAlignment="1">
      <alignment horizontal="center" vertical="center"/>
    </xf>
    <xf numFmtId="0" fontId="32" fillId="0" borderId="0" xfId="0" applyFont="1" applyAlignment="1">
      <alignment vertical="center"/>
    </xf>
    <xf numFmtId="0" fontId="15" fillId="7" borderId="0" xfId="0" applyFont="1" applyFill="1"/>
    <xf numFmtId="0" fontId="15" fillId="0" borderId="0" xfId="0" applyFont="1"/>
    <xf numFmtId="0" fontId="30" fillId="0" borderId="0" xfId="0" applyFont="1"/>
    <xf numFmtId="0" fontId="30" fillId="7" borderId="0" xfId="0" applyFont="1" applyFill="1"/>
    <xf numFmtId="0" fontId="33" fillId="7" borderId="0" xfId="0" applyFont="1" applyFill="1"/>
    <xf numFmtId="0" fontId="34" fillId="7" borderId="0" xfId="0" applyFont="1" applyFill="1"/>
    <xf numFmtId="0" fontId="10" fillId="7" borderId="17" xfId="0" applyFont="1" applyFill="1" applyBorder="1" applyAlignment="1">
      <alignment vertical="center"/>
    </xf>
    <xf numFmtId="0" fontId="10" fillId="7" borderId="18" xfId="0" applyFont="1" applyFill="1" applyBorder="1" applyAlignment="1">
      <alignment vertical="center"/>
    </xf>
    <xf numFmtId="0" fontId="10" fillId="7" borderId="19" xfId="0" applyFont="1" applyFill="1" applyBorder="1" applyAlignment="1">
      <alignment vertical="center"/>
    </xf>
    <xf numFmtId="0" fontId="35" fillId="0" borderId="0" xfId="0" applyFont="1" applyAlignment="1">
      <alignment vertical="center"/>
    </xf>
    <xf numFmtId="0" fontId="36" fillId="0" borderId="0" xfId="0" applyFont="1" applyAlignment="1">
      <alignment vertical="center"/>
    </xf>
    <xf numFmtId="2" fontId="36" fillId="0" borderId="0" xfId="0" applyNumberFormat="1" applyFont="1" applyAlignment="1">
      <alignment vertical="center"/>
    </xf>
    <xf numFmtId="0" fontId="37" fillId="7" borderId="20" xfId="0" applyFont="1" applyFill="1" applyBorder="1" applyAlignment="1">
      <alignment horizontal="center"/>
    </xf>
    <xf numFmtId="0" fontId="37" fillId="7" borderId="0" xfId="0" applyFont="1" applyFill="1" applyAlignment="1">
      <alignment horizontal="center"/>
    </xf>
    <xf numFmtId="0" fontId="37" fillId="7" borderId="21" xfId="0" applyFont="1" applyFill="1" applyBorder="1" applyAlignment="1">
      <alignment horizontal="center"/>
    </xf>
    <xf numFmtId="0" fontId="35" fillId="0" borderId="20" xfId="0" applyFont="1" applyBorder="1" applyAlignment="1">
      <alignment horizontal="center" vertical="center"/>
    </xf>
    <xf numFmtId="0" fontId="35" fillId="0" borderId="0" xfId="0" applyFont="1" applyAlignment="1">
      <alignment horizontal="center" vertical="center"/>
    </xf>
    <xf numFmtId="0" fontId="37" fillId="7" borderId="20" xfId="0" applyFont="1" applyFill="1" applyBorder="1" applyAlignment="1">
      <alignment horizontal="center"/>
    </xf>
    <xf numFmtId="0" fontId="37" fillId="7" borderId="0" xfId="0" applyFont="1" applyFill="1" applyAlignment="1">
      <alignment horizontal="center"/>
    </xf>
    <xf numFmtId="0" fontId="37" fillId="7" borderId="21" xfId="0" applyFont="1" applyFill="1" applyBorder="1" applyAlignment="1">
      <alignment horizontal="center"/>
    </xf>
    <xf numFmtId="0" fontId="38" fillId="0" borderId="0" xfId="0" applyFont="1" applyAlignment="1">
      <alignment vertical="center"/>
    </xf>
    <xf numFmtId="0" fontId="39" fillId="0" borderId="0" xfId="0" applyFont="1" applyAlignment="1">
      <alignment vertical="center"/>
    </xf>
    <xf numFmtId="2" fontId="39" fillId="0" borderId="0" xfId="0" applyNumberFormat="1" applyFont="1" applyAlignment="1">
      <alignment vertical="center"/>
    </xf>
    <xf numFmtId="0" fontId="10" fillId="7" borderId="0" xfId="0" applyFont="1" applyFill="1" applyAlignment="1">
      <alignment vertical="center"/>
    </xf>
    <xf numFmtId="0" fontId="34" fillId="7" borderId="12" xfId="0" applyFont="1" applyFill="1" applyBorder="1" applyAlignment="1" applyProtection="1">
      <alignment horizontal="left" vertical="center"/>
      <protection locked="0"/>
    </xf>
    <xf numFmtId="0" fontId="34" fillId="7" borderId="12" xfId="0" applyFont="1" applyFill="1" applyBorder="1" applyAlignment="1" applyProtection="1">
      <alignment horizontal="left" vertical="center"/>
      <protection locked="0"/>
    </xf>
    <xf numFmtId="0" fontId="10" fillId="7" borderId="0" xfId="0" applyFont="1" applyFill="1" applyAlignment="1">
      <alignment horizontal="right"/>
    </xf>
    <xf numFmtId="0" fontId="34" fillId="7" borderId="12" xfId="0" applyFont="1" applyFill="1" applyBorder="1" applyAlignment="1" applyProtection="1">
      <alignment horizontal="left"/>
      <protection locked="0"/>
    </xf>
    <xf numFmtId="0" fontId="10" fillId="7" borderId="21" xfId="0" applyFont="1" applyFill="1" applyBorder="1" applyAlignment="1">
      <alignment vertical="center"/>
    </xf>
    <xf numFmtId="0" fontId="14" fillId="5" borderId="29" xfId="0" applyFont="1" applyFill="1" applyBorder="1" applyAlignment="1">
      <alignment horizontal="center" vertical="center"/>
    </xf>
    <xf numFmtId="0" fontId="14" fillId="5" borderId="30" xfId="0" applyFont="1" applyFill="1" applyBorder="1" applyAlignment="1">
      <alignment horizontal="center" vertical="center"/>
    </xf>
    <xf numFmtId="0" fontId="14" fillId="5" borderId="28" xfId="0" applyFont="1" applyFill="1" applyBorder="1" applyAlignment="1">
      <alignment horizontal="center" vertical="center"/>
    </xf>
    <xf numFmtId="0" fontId="14" fillId="6" borderId="31" xfId="0" applyFont="1" applyFill="1" applyBorder="1" applyAlignment="1">
      <alignment horizontal="center" vertical="center"/>
    </xf>
    <xf numFmtId="0" fontId="14" fillId="6" borderId="32" xfId="0" applyFont="1" applyFill="1" applyBorder="1" applyAlignment="1">
      <alignment horizontal="center" vertical="center"/>
    </xf>
    <xf numFmtId="0" fontId="14" fillId="6" borderId="33" xfId="0" applyFont="1" applyFill="1" applyBorder="1" applyAlignment="1">
      <alignment horizontal="center" vertical="center"/>
    </xf>
    <xf numFmtId="0" fontId="13" fillId="0" borderId="0" xfId="0" applyFont="1" applyAlignment="1">
      <alignment vertical="center"/>
    </xf>
    <xf numFmtId="0" fontId="13" fillId="7" borderId="20" xfId="0" applyFont="1" applyFill="1" applyBorder="1" applyAlignment="1">
      <alignment vertical="center"/>
    </xf>
    <xf numFmtId="0" fontId="40" fillId="2" borderId="10" xfId="0" applyFont="1" applyFill="1" applyBorder="1" applyAlignment="1">
      <alignment vertical="center"/>
    </xf>
    <xf numFmtId="0" fontId="40" fillId="2" borderId="12" xfId="0" applyFont="1" applyFill="1" applyBorder="1" applyAlignment="1">
      <alignment horizontal="center" vertical="center"/>
    </xf>
    <xf numFmtId="0" fontId="40" fillId="2" borderId="13" xfId="0" applyFont="1" applyFill="1" applyBorder="1" applyAlignment="1">
      <alignment horizontal="center" vertical="center"/>
    </xf>
    <xf numFmtId="0" fontId="41" fillId="7" borderId="9" xfId="0" applyFont="1" applyFill="1" applyBorder="1" applyAlignment="1">
      <alignment horizontal="left" vertical="center"/>
    </xf>
    <xf numFmtId="1" fontId="42" fillId="7" borderId="3" xfId="0" applyNumberFormat="1" applyFont="1" applyFill="1" applyBorder="1" applyAlignment="1">
      <alignment horizontal="center" vertical="center"/>
    </xf>
    <xf numFmtId="1" fontId="42" fillId="7" borderId="4" xfId="0" applyNumberFormat="1" applyFont="1" applyFill="1" applyBorder="1" applyAlignment="1">
      <alignment horizontal="center" vertical="center"/>
    </xf>
    <xf numFmtId="0" fontId="13" fillId="7" borderId="21" xfId="0" applyFont="1" applyFill="1" applyBorder="1" applyAlignment="1">
      <alignment vertical="center"/>
    </xf>
    <xf numFmtId="0" fontId="40" fillId="2" borderId="9" xfId="0" applyFont="1" applyFill="1" applyBorder="1" applyAlignment="1">
      <alignment vertical="center"/>
    </xf>
    <xf numFmtId="0" fontId="40" fillId="2" borderId="1" xfId="0" applyFont="1" applyFill="1" applyBorder="1" applyAlignment="1" applyProtection="1">
      <alignment horizontal="center" vertical="center"/>
      <protection locked="0"/>
    </xf>
    <xf numFmtId="0" fontId="40" fillId="2" borderId="2" xfId="0" applyFont="1" applyFill="1" applyBorder="1" applyAlignment="1" applyProtection="1">
      <alignment horizontal="center" vertical="center"/>
      <protection locked="0"/>
    </xf>
    <xf numFmtId="0" fontId="43" fillId="7" borderId="9" xfId="0" applyFont="1" applyFill="1" applyBorder="1" applyAlignment="1">
      <alignment horizontal="left" vertical="center"/>
    </xf>
    <xf numFmtId="0" fontId="44" fillId="3" borderId="3" xfId="0" applyFont="1" applyFill="1" applyBorder="1" applyAlignment="1" applyProtection="1">
      <alignment horizontal="center" vertical="center"/>
      <protection locked="0"/>
    </xf>
    <xf numFmtId="0" fontId="44" fillId="3" borderId="4" xfId="0" applyFont="1" applyFill="1" applyBorder="1" applyAlignment="1" applyProtection="1">
      <alignment horizontal="center" vertical="center"/>
      <protection locked="0"/>
    </xf>
    <xf numFmtId="164" fontId="42" fillId="7" borderId="3" xfId="0" applyNumberFormat="1" applyFont="1" applyFill="1" applyBorder="1" applyAlignment="1">
      <alignment horizontal="center" vertical="center"/>
    </xf>
    <xf numFmtId="164" fontId="42" fillId="7" borderId="4" xfId="0" applyNumberFormat="1" applyFont="1" applyFill="1" applyBorder="1" applyAlignment="1">
      <alignment horizontal="center" vertical="center"/>
    </xf>
    <xf numFmtId="0" fontId="14" fillId="6" borderId="29" xfId="0" applyFont="1" applyFill="1" applyBorder="1" applyAlignment="1">
      <alignment horizontal="center" vertical="center"/>
    </xf>
    <xf numFmtId="0" fontId="45" fillId="6" borderId="30" xfId="0" applyFont="1" applyFill="1" applyBorder="1" applyAlignment="1">
      <alignment horizontal="center" vertical="center"/>
    </xf>
    <xf numFmtId="0" fontId="45" fillId="6" borderId="28" xfId="0" applyFont="1" applyFill="1" applyBorder="1" applyAlignment="1">
      <alignment horizontal="center" vertical="center"/>
    </xf>
    <xf numFmtId="0" fontId="36" fillId="0" borderId="0" xfId="0" applyFont="1" applyAlignment="1">
      <alignment horizontal="right" vertical="center"/>
    </xf>
    <xf numFmtId="0" fontId="18" fillId="4" borderId="7" xfId="0" applyFont="1" applyFill="1" applyBorder="1" applyAlignment="1">
      <alignment horizontal="left" vertical="center"/>
    </xf>
    <xf numFmtId="0" fontId="19" fillId="4" borderId="3" xfId="0" applyFont="1" applyFill="1" applyBorder="1" applyAlignment="1">
      <alignment horizontal="center" vertical="center"/>
    </xf>
    <xf numFmtId="49" fontId="19" fillId="4" borderId="8" xfId="0" applyNumberFormat="1" applyFont="1" applyFill="1" applyBorder="1" applyAlignment="1">
      <alignment horizontal="center" vertical="center"/>
    </xf>
    <xf numFmtId="0" fontId="46" fillId="7" borderId="9" xfId="0" applyFont="1" applyFill="1" applyBorder="1" applyAlignment="1">
      <alignment horizontal="left" vertical="center"/>
    </xf>
    <xf numFmtId="0" fontId="47" fillId="7" borderId="3" xfId="0" applyFont="1" applyFill="1" applyBorder="1" applyAlignment="1">
      <alignment horizontal="center" vertical="center"/>
    </xf>
    <xf numFmtId="164" fontId="48" fillId="7" borderId="4" xfId="0" applyNumberFormat="1" applyFont="1" applyFill="1" applyBorder="1" applyAlignment="1">
      <alignment horizontal="center" vertical="center"/>
    </xf>
    <xf numFmtId="0" fontId="43" fillId="7" borderId="24" xfId="0" applyFont="1" applyFill="1" applyBorder="1" applyAlignment="1">
      <alignment horizontal="left" vertical="center"/>
    </xf>
    <xf numFmtId="0" fontId="44" fillId="3" borderId="5" xfId="0" applyFont="1" applyFill="1" applyBorder="1" applyAlignment="1" applyProtection="1">
      <alignment horizontal="center" vertical="center"/>
      <protection locked="0"/>
    </xf>
    <xf numFmtId="0" fontId="44" fillId="3" borderId="6" xfId="0" applyFont="1" applyFill="1" applyBorder="1" applyAlignment="1" applyProtection="1">
      <alignment horizontal="center" vertical="center"/>
      <protection locked="0"/>
    </xf>
    <xf numFmtId="0" fontId="22" fillId="7" borderId="9" xfId="0" applyFont="1" applyFill="1" applyBorder="1" applyAlignment="1">
      <alignment horizontal="left" vertical="center"/>
    </xf>
    <xf numFmtId="0" fontId="22" fillId="7" borderId="3" xfId="0" applyFont="1" applyFill="1" applyBorder="1" applyAlignment="1">
      <alignment horizontal="left" vertical="center"/>
    </xf>
    <xf numFmtId="164" fontId="50" fillId="7" borderId="34" xfId="0" applyNumberFormat="1" applyFont="1" applyFill="1" applyBorder="1" applyAlignment="1">
      <alignment horizontal="center" vertical="center"/>
    </xf>
    <xf numFmtId="164" fontId="50" fillId="7" borderId="8" xfId="0" applyNumberFormat="1" applyFont="1" applyFill="1" applyBorder="1" applyAlignment="1">
      <alignment horizontal="center" vertical="center"/>
    </xf>
    <xf numFmtId="0" fontId="22" fillId="7" borderId="24" xfId="0" applyFont="1" applyFill="1" applyBorder="1" applyAlignment="1">
      <alignment horizontal="left" vertical="center"/>
    </xf>
    <xf numFmtId="0" fontId="22" fillId="7" borderId="5" xfId="0" applyFont="1" applyFill="1" applyBorder="1" applyAlignment="1">
      <alignment horizontal="left" vertical="center"/>
    </xf>
    <xf numFmtId="164" fontId="50" fillId="7" borderId="35" xfId="0" applyNumberFormat="1" applyFont="1" applyFill="1" applyBorder="1" applyAlignment="1">
      <alignment horizontal="center" vertical="center"/>
    </xf>
    <xf numFmtId="164" fontId="50" fillId="7" borderId="36" xfId="0" applyNumberFormat="1" applyFont="1" applyFill="1" applyBorder="1" applyAlignment="1">
      <alignment horizontal="center" vertical="center"/>
    </xf>
    <xf numFmtId="0" fontId="10" fillId="7" borderId="37" xfId="0" applyFont="1" applyFill="1" applyBorder="1" applyAlignment="1" applyProtection="1">
      <alignment horizontal="left" vertical="center"/>
      <protection locked="0"/>
    </xf>
    <xf numFmtId="0" fontId="24" fillId="7" borderId="18" xfId="0" applyFont="1" applyFill="1" applyBorder="1" applyAlignment="1">
      <alignment horizontal="left" vertical="center" wrapText="1"/>
    </xf>
    <xf numFmtId="0" fontId="25" fillId="7" borderId="18" xfId="0" applyFont="1" applyFill="1" applyBorder="1" applyAlignment="1">
      <alignment horizontal="left" vertical="center" wrapText="1"/>
    </xf>
    <xf numFmtId="0" fontId="26" fillId="7" borderId="0" xfId="0" applyFont="1" applyFill="1" applyAlignment="1">
      <alignment horizontal="left" vertical="center"/>
    </xf>
    <xf numFmtId="0" fontId="27" fillId="7" borderId="0" xfId="1" applyFont="1" applyFill="1" applyBorder="1" applyAlignment="1" applyProtection="1">
      <alignment horizontal="center" vertical="center"/>
    </xf>
    <xf numFmtId="0" fontId="26" fillId="7" borderId="0" xfId="0" applyFont="1" applyFill="1" applyAlignment="1">
      <alignment horizontal="right" vertical="center"/>
    </xf>
    <xf numFmtId="0" fontId="10" fillId="7" borderId="23" xfId="0" applyFont="1" applyFill="1" applyBorder="1" applyAlignment="1">
      <alignment vertical="center"/>
    </xf>
    <xf numFmtId="0" fontId="10" fillId="7" borderId="12" xfId="0" applyFont="1" applyFill="1" applyBorder="1" applyAlignment="1">
      <alignment vertical="center"/>
    </xf>
    <xf numFmtId="0" fontId="10" fillId="7" borderId="22" xfId="0" applyFont="1" applyFill="1" applyBorder="1" applyAlignment="1">
      <alignment vertical="center"/>
    </xf>
    <xf numFmtId="0" fontId="34" fillId="7" borderId="0" xfId="0" applyFont="1" applyFill="1" applyAlignment="1">
      <alignment vertical="center"/>
    </xf>
    <xf numFmtId="0" fontId="51" fillId="0" borderId="0" xfId="0" applyFont="1" applyAlignment="1">
      <alignment vertical="center"/>
    </xf>
    <xf numFmtId="2" fontId="51" fillId="0" borderId="0" xfId="0" applyNumberFormat="1" applyFont="1" applyAlignment="1">
      <alignment vertical="center"/>
    </xf>
    <xf numFmtId="0" fontId="34" fillId="0" borderId="0" xfId="0" applyFont="1" applyAlignment="1">
      <alignment vertical="center"/>
    </xf>
    <xf numFmtId="0" fontId="51" fillId="0" borderId="0" xfId="0" applyFont="1" applyAlignment="1">
      <alignment horizontal="right" vertical="center"/>
    </xf>
    <xf numFmtId="0" fontId="51" fillId="0" borderId="0" xfId="0" applyFont="1" applyAlignment="1">
      <alignment horizontal="center" vertical="center"/>
    </xf>
    <xf numFmtId="0" fontId="52" fillId="0" borderId="0" xfId="0" applyFont="1" applyAlignment="1">
      <alignment vertical="center"/>
    </xf>
    <xf numFmtId="0" fontId="30" fillId="0" borderId="0" xfId="0" applyFont="1" applyAlignment="1">
      <alignment vertical="center"/>
    </xf>
  </cellXfs>
  <cellStyles count="2">
    <cellStyle name="Hyperlink"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3" Type="http://schemas.openxmlformats.org/officeDocument/2006/relationships/image" Target="../media/image5.jpeg"/><Relationship Id="rId2" Type="http://schemas.openxmlformats.org/officeDocument/2006/relationships/image" Target="../media/image4.jpeg"/><Relationship Id="rId1"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xdr:twoCellAnchor editAs="oneCell">
    <xdr:from>
      <xdr:col>2</xdr:col>
      <xdr:colOff>409575</xdr:colOff>
      <xdr:row>0</xdr:row>
      <xdr:rowOff>19050</xdr:rowOff>
    </xdr:from>
    <xdr:to>
      <xdr:col>8</xdr:col>
      <xdr:colOff>685800</xdr:colOff>
      <xdr:row>1</xdr:row>
      <xdr:rowOff>38100</xdr:rowOff>
    </xdr:to>
    <xdr:pic>
      <xdr:nvPicPr>
        <xdr:cNvPr id="2049" name="Picture 1">
          <a:extLst>
            <a:ext uri="{FF2B5EF4-FFF2-40B4-BE49-F238E27FC236}">
              <a16:creationId xmlns:a16="http://schemas.microsoft.com/office/drawing/2014/main" id="{E47B2995-5704-D787-EBCA-D0B6812F45F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t="12122"/>
        <a:stretch>
          <a:fillRect/>
        </a:stretch>
      </xdr:blipFill>
      <xdr:spPr bwMode="auto">
        <a:xfrm>
          <a:off x="1666875" y="19050"/>
          <a:ext cx="4019550" cy="885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48</xdr:row>
      <xdr:rowOff>19050</xdr:rowOff>
    </xdr:from>
    <xdr:to>
      <xdr:col>10</xdr:col>
      <xdr:colOff>238125</xdr:colOff>
      <xdr:row>75</xdr:row>
      <xdr:rowOff>26670</xdr:rowOff>
    </xdr:to>
    <xdr:pic>
      <xdr:nvPicPr>
        <xdr:cNvPr id="2110" name="Picture 62">
          <a:extLst>
            <a:ext uri="{FF2B5EF4-FFF2-40B4-BE49-F238E27FC236}">
              <a16:creationId xmlns:a16="http://schemas.microsoft.com/office/drawing/2014/main" id="{795D7469-A4A2-F316-3323-5F346CC9889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0544175"/>
          <a:ext cx="6800850" cy="52482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19050</xdr:colOff>
      <xdr:row>0</xdr:row>
      <xdr:rowOff>38100</xdr:rowOff>
    </xdr:from>
    <xdr:to>
      <xdr:col>7</xdr:col>
      <xdr:colOff>438150</xdr:colOff>
      <xdr:row>0</xdr:row>
      <xdr:rowOff>876300</xdr:rowOff>
    </xdr:to>
    <xdr:pic>
      <xdr:nvPicPr>
        <xdr:cNvPr id="1039" name="Picture 15">
          <a:extLst>
            <a:ext uri="{FF2B5EF4-FFF2-40B4-BE49-F238E27FC236}">
              <a16:creationId xmlns:a16="http://schemas.microsoft.com/office/drawing/2014/main" id="{972E2311-89E8-1EE4-B59C-7460C9881EE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t="12122"/>
        <a:stretch>
          <a:fillRect/>
        </a:stretch>
      </xdr:blipFill>
      <xdr:spPr bwMode="auto">
        <a:xfrm>
          <a:off x="1628775" y="38100"/>
          <a:ext cx="3810000" cy="838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76200</xdr:colOff>
      <xdr:row>83</xdr:row>
      <xdr:rowOff>47625</xdr:rowOff>
    </xdr:from>
    <xdr:to>
      <xdr:col>8</xdr:col>
      <xdr:colOff>647700</xdr:colOff>
      <xdr:row>107</xdr:row>
      <xdr:rowOff>150495</xdr:rowOff>
    </xdr:to>
    <xdr:pic>
      <xdr:nvPicPr>
        <xdr:cNvPr id="1057" name="Picture 33">
          <a:extLst>
            <a:ext uri="{FF2B5EF4-FFF2-40B4-BE49-F238E27FC236}">
              <a16:creationId xmlns:a16="http://schemas.microsoft.com/office/drawing/2014/main" id="{254F48F2-33C1-9660-67A9-36F5FDC2FF1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200" y="17516475"/>
          <a:ext cx="6276975" cy="4857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47625</xdr:colOff>
      <xdr:row>55</xdr:row>
      <xdr:rowOff>47625</xdr:rowOff>
    </xdr:from>
    <xdr:to>
      <xdr:col>8</xdr:col>
      <xdr:colOff>657225</xdr:colOff>
      <xdr:row>80</xdr:row>
      <xdr:rowOff>17145</xdr:rowOff>
    </xdr:to>
    <xdr:pic>
      <xdr:nvPicPr>
        <xdr:cNvPr id="1058" name="Picture 34">
          <a:extLst>
            <a:ext uri="{FF2B5EF4-FFF2-40B4-BE49-F238E27FC236}">
              <a16:creationId xmlns:a16="http://schemas.microsoft.com/office/drawing/2014/main" id="{A0C71FB7-78C7-D32A-111F-E9F036D0DCA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7625" y="12220575"/>
          <a:ext cx="6315075" cy="48672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mailto:holzapfelcb@agr.gc.ca?subject=On-farm%20Research%20-%20Data%20Analysis%20Tool" TargetMode="External"/><Relationship Id="rId1" Type="http://schemas.openxmlformats.org/officeDocument/2006/relationships/printerSettings" Target="../printerSettings/printerSettings1.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hyperlink" Target="mailto:%20chris.holzapfel@agr.gc.ca?subject=IHARF%20Data%20Analysis%20Tool" TargetMode="External"/><Relationship Id="rId7" Type="http://schemas.openxmlformats.org/officeDocument/2006/relationships/comments" Target="../comments2.xml"/><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 Id="rId6" Type="http://schemas.openxmlformats.org/officeDocument/2006/relationships/vmlDrawing" Target="../drawings/vmlDrawing2.vml"/><Relationship Id="rId5" Type="http://schemas.openxmlformats.org/officeDocument/2006/relationships/drawing" Target="../drawings/drawing2.xml"/><Relationship Id="rId4"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95984F-C415-4BF6-BDB1-C122822FDB42}">
  <sheetPr>
    <pageSetUpPr autoPageBreaks="0"/>
  </sheetPr>
  <dimension ref="A1:V78"/>
  <sheetViews>
    <sheetView zoomScale="125" zoomScaleNormal="100" zoomScaleSheetLayoutView="100" workbookViewId="0">
      <selection activeCell="C11" sqref="C11"/>
    </sheetView>
  </sheetViews>
  <sheetFormatPr defaultRowHeight="15.75" x14ac:dyDescent="0.2"/>
  <cols>
    <col min="1" max="1" width="10.7109375" style="90" customWidth="1"/>
    <col min="2" max="2" width="8.140625" style="90" customWidth="1"/>
    <col min="3" max="4" width="9.7109375" style="90" customWidth="1"/>
    <col min="5" max="5" width="2" style="90" customWidth="1"/>
    <col min="6" max="6" width="7.140625" style="90" customWidth="1"/>
    <col min="7" max="7" width="17.5703125" style="90" customWidth="1"/>
    <col min="8" max="8" width="10" style="90" customWidth="1"/>
    <col min="9" max="9" width="10.7109375" style="90" customWidth="1"/>
    <col min="10" max="10" width="12.7109375" style="90" customWidth="1"/>
    <col min="11" max="11" width="10.7109375" style="90" customWidth="1"/>
    <col min="12" max="12" width="7.5703125" style="117" customWidth="1"/>
    <col min="13" max="13" width="9.7109375" style="118" bestFit="1" customWidth="1"/>
    <col min="14" max="14" width="8.5703125" style="118" bestFit="1" customWidth="1"/>
    <col min="15" max="15" width="9.5703125" style="118" bestFit="1" customWidth="1"/>
    <col min="16" max="16" width="9" style="119" customWidth="1"/>
    <col min="17" max="17" width="5" style="119" customWidth="1"/>
    <col min="18" max="18" width="5.7109375" style="118" bestFit="1" customWidth="1"/>
    <col min="19" max="20" width="9.140625" style="118"/>
    <col min="21" max="16384" width="9.140625" style="90"/>
  </cols>
  <sheetData>
    <row r="1" spans="1:22" s="90" customFormat="1" ht="68.25" customHeight="1" x14ac:dyDescent="0.2">
      <c r="A1" s="114"/>
      <c r="B1" s="115"/>
      <c r="C1" s="115"/>
      <c r="D1" s="115"/>
      <c r="E1" s="115"/>
      <c r="F1" s="115"/>
      <c r="G1" s="115"/>
      <c r="H1" s="115"/>
      <c r="I1" s="115"/>
      <c r="J1" s="115"/>
      <c r="K1" s="116"/>
      <c r="L1" s="117"/>
      <c r="M1" s="118"/>
      <c r="N1" s="118"/>
      <c r="O1" s="118"/>
      <c r="P1" s="119"/>
      <c r="Q1" s="119"/>
      <c r="R1" s="118"/>
      <c r="S1" s="118"/>
      <c r="T1" s="118"/>
    </row>
    <row r="2" spans="1:22" s="90" customFormat="1" x14ac:dyDescent="0.2">
      <c r="A2" s="120" t="s">
        <v>55</v>
      </c>
      <c r="B2" s="121"/>
      <c r="C2" s="121"/>
      <c r="D2" s="121"/>
      <c r="E2" s="121"/>
      <c r="F2" s="121"/>
      <c r="G2" s="121"/>
      <c r="H2" s="121"/>
      <c r="I2" s="121"/>
      <c r="J2" s="121"/>
      <c r="K2" s="122"/>
      <c r="L2" s="123" t="s">
        <v>33</v>
      </c>
      <c r="M2" s="124"/>
      <c r="N2" s="124"/>
      <c r="O2" s="124"/>
      <c r="P2" s="124"/>
      <c r="Q2" s="117"/>
      <c r="R2" s="124" t="s">
        <v>25</v>
      </c>
      <c r="S2" s="124"/>
      <c r="T2" s="124"/>
    </row>
    <row r="3" spans="1:22" s="90" customFormat="1" ht="12" customHeight="1" x14ac:dyDescent="0.2">
      <c r="A3" s="125"/>
      <c r="B3" s="126"/>
      <c r="C3" s="126"/>
      <c r="D3" s="126"/>
      <c r="E3" s="126"/>
      <c r="F3" s="126"/>
      <c r="G3" s="126"/>
      <c r="H3" s="126"/>
      <c r="I3" s="126"/>
      <c r="J3" s="126"/>
      <c r="K3" s="127"/>
      <c r="L3" s="128"/>
      <c r="M3" s="129"/>
      <c r="N3" s="129"/>
      <c r="O3" s="129"/>
      <c r="P3" s="119" t="s">
        <v>22</v>
      </c>
      <c r="Q3" s="130"/>
      <c r="R3" s="118" t="s">
        <v>38</v>
      </c>
      <c r="S3" s="118" t="s">
        <v>26</v>
      </c>
      <c r="T3" s="118" t="s">
        <v>27</v>
      </c>
    </row>
    <row r="4" spans="1:22" s="90" customFormat="1" x14ac:dyDescent="0.25">
      <c r="A4" s="9"/>
      <c r="B4" s="131" t="s">
        <v>30</v>
      </c>
      <c r="C4" s="132" t="s">
        <v>39</v>
      </c>
      <c r="D4" s="132"/>
      <c r="E4" s="131"/>
      <c r="F4" s="131" t="s">
        <v>31</v>
      </c>
      <c r="G4" s="133">
        <v>2024</v>
      </c>
      <c r="H4" s="134" t="s">
        <v>32</v>
      </c>
      <c r="I4" s="134"/>
      <c r="J4" s="135" t="s">
        <v>28</v>
      </c>
      <c r="K4" s="16"/>
      <c r="L4" s="117"/>
      <c r="M4" s="118" t="s">
        <v>1</v>
      </c>
      <c r="N4" s="118" t="s">
        <v>19</v>
      </c>
      <c r="O4" s="118" t="s">
        <v>20</v>
      </c>
      <c r="P4" s="119" t="s">
        <v>23</v>
      </c>
      <c r="Q4" s="119"/>
      <c r="R4" s="118">
        <v>2</v>
      </c>
      <c r="S4" s="118">
        <v>12.71</v>
      </c>
      <c r="T4" s="118">
        <v>6.31</v>
      </c>
    </row>
    <row r="5" spans="1:22" s="90" customFormat="1" ht="12.75" customHeight="1" thickBot="1" x14ac:dyDescent="0.25">
      <c r="A5" s="9"/>
      <c r="B5" s="131"/>
      <c r="C5" s="131"/>
      <c r="D5" s="131"/>
      <c r="E5" s="131"/>
      <c r="F5" s="131"/>
      <c r="G5" s="131"/>
      <c r="H5" s="131"/>
      <c r="I5" s="131"/>
      <c r="J5" s="131"/>
      <c r="K5" s="136"/>
      <c r="L5" s="117">
        <v>1</v>
      </c>
      <c r="M5" s="118">
        <f t="shared" ref="M5:M10" si="0">C9-D9</f>
        <v>-149</v>
      </c>
      <c r="N5" s="118">
        <f t="shared" ref="N5:N10" si="1">M5-M$11</f>
        <v>-3.1666666666666572</v>
      </c>
      <c r="O5" s="118">
        <f t="shared" ref="O5:O10" si="2">N5^2</f>
        <v>10.027777777777718</v>
      </c>
      <c r="P5" s="119">
        <f>((O11/(H8-1)))/H8</f>
        <v>7437.3416666666672</v>
      </c>
      <c r="Q5" s="119"/>
      <c r="R5" s="118">
        <v>3</v>
      </c>
      <c r="S5" s="118">
        <v>4.3</v>
      </c>
      <c r="T5" s="118">
        <v>2.92</v>
      </c>
    </row>
    <row r="6" spans="1:22" s="143" customFormat="1" ht="19.5" customHeight="1" x14ac:dyDescent="0.2">
      <c r="A6" s="9"/>
      <c r="B6" s="137" t="s">
        <v>4</v>
      </c>
      <c r="C6" s="138"/>
      <c r="D6" s="139"/>
      <c r="E6" s="131"/>
      <c r="F6" s="131"/>
      <c r="G6" s="140" t="s">
        <v>5</v>
      </c>
      <c r="H6" s="141"/>
      <c r="I6" s="141"/>
      <c r="J6" s="142"/>
      <c r="K6" s="136"/>
      <c r="L6" s="117">
        <v>2</v>
      </c>
      <c r="M6" s="118">
        <f t="shared" si="0"/>
        <v>103</v>
      </c>
      <c r="N6" s="118">
        <f t="shared" si="1"/>
        <v>248.83333333333334</v>
      </c>
      <c r="O6" s="118">
        <f t="shared" si="2"/>
        <v>61918.027777777781</v>
      </c>
      <c r="P6" s="119" t="s">
        <v>24</v>
      </c>
      <c r="Q6" s="119"/>
      <c r="R6" s="118">
        <v>4</v>
      </c>
      <c r="S6" s="118">
        <v>3.18</v>
      </c>
      <c r="T6" s="118">
        <v>2.35</v>
      </c>
      <c r="U6" s="90"/>
      <c r="V6" s="90"/>
    </row>
    <row r="7" spans="1:22" s="90" customFormat="1" ht="16.5" customHeight="1" x14ac:dyDescent="0.2">
      <c r="A7" s="144"/>
      <c r="B7" s="145"/>
      <c r="C7" s="146" t="s">
        <v>0</v>
      </c>
      <c r="D7" s="147"/>
      <c r="E7" s="10"/>
      <c r="F7" s="10"/>
      <c r="G7" s="148" t="s">
        <v>14</v>
      </c>
      <c r="H7" s="149">
        <f>COUNT(C9:D14)</f>
        <v>10</v>
      </c>
      <c r="I7" s="149"/>
      <c r="J7" s="150"/>
      <c r="K7" s="151"/>
      <c r="L7" s="117">
        <v>3</v>
      </c>
      <c r="M7" s="118">
        <f t="shared" si="0"/>
        <v>-255</v>
      </c>
      <c r="N7" s="118">
        <f t="shared" si="1"/>
        <v>-109.16666666666666</v>
      </c>
      <c r="O7" s="118">
        <f t="shared" si="2"/>
        <v>11917.361111111109</v>
      </c>
      <c r="P7" s="119">
        <f>SQRT(P5)</f>
        <v>86.240023577609648</v>
      </c>
      <c r="Q7" s="119"/>
      <c r="R7" s="118">
        <v>5</v>
      </c>
      <c r="S7" s="118">
        <v>2.78</v>
      </c>
      <c r="T7" s="118">
        <v>2.13</v>
      </c>
    </row>
    <row r="8" spans="1:22" s="90" customFormat="1" x14ac:dyDescent="0.2">
      <c r="A8" s="9"/>
      <c r="B8" s="152" t="s">
        <v>13</v>
      </c>
      <c r="C8" s="153">
        <v>1</v>
      </c>
      <c r="D8" s="154">
        <v>2</v>
      </c>
      <c r="E8" s="131"/>
      <c r="F8" s="131"/>
      <c r="G8" s="148" t="s">
        <v>15</v>
      </c>
      <c r="H8" s="149">
        <f>MAX(COUNT(C9:C14), COUNT(D10:D14))</f>
        <v>5</v>
      </c>
      <c r="I8" s="149"/>
      <c r="J8" s="150"/>
      <c r="K8" s="136"/>
      <c r="L8" s="117">
        <v>4</v>
      </c>
      <c r="M8" s="118">
        <f t="shared" si="0"/>
        <v>-204</v>
      </c>
      <c r="N8" s="118">
        <f t="shared" si="1"/>
        <v>-58.166666666666657</v>
      </c>
      <c r="O8" s="118">
        <f t="shared" si="2"/>
        <v>3383.3611111111099</v>
      </c>
      <c r="P8" s="119"/>
      <c r="Q8" s="119"/>
      <c r="R8" s="118">
        <v>6</v>
      </c>
      <c r="S8" s="118">
        <v>2.57</v>
      </c>
      <c r="T8" s="118">
        <v>2.02</v>
      </c>
    </row>
    <row r="9" spans="1:22" s="90" customFormat="1" ht="17.25" x14ac:dyDescent="0.2">
      <c r="A9" s="9"/>
      <c r="B9" s="155">
        <v>1</v>
      </c>
      <c r="C9" s="156">
        <v>1974</v>
      </c>
      <c r="D9" s="157">
        <v>2123</v>
      </c>
      <c r="E9" s="131"/>
      <c r="F9" s="131"/>
      <c r="G9" s="148" t="s">
        <v>17</v>
      </c>
      <c r="H9" s="158">
        <f>AVERAGE(C9:D14)</f>
        <v>1981.9</v>
      </c>
      <c r="I9" s="158"/>
      <c r="J9" s="159"/>
      <c r="K9" s="136"/>
      <c r="L9" s="117">
        <v>5</v>
      </c>
      <c r="M9" s="118">
        <f t="shared" si="0"/>
        <v>-370</v>
      </c>
      <c r="N9" s="118">
        <f t="shared" si="1"/>
        <v>-224.16666666666666</v>
      </c>
      <c r="O9" s="118">
        <f t="shared" si="2"/>
        <v>50250.694444444438</v>
      </c>
      <c r="P9" s="119"/>
      <c r="Q9" s="119"/>
      <c r="R9" s="118"/>
      <c r="S9" s="118"/>
      <c r="T9" s="118"/>
    </row>
    <row r="10" spans="1:22" s="90" customFormat="1" ht="17.25" customHeight="1" thickBot="1" x14ac:dyDescent="0.25">
      <c r="A10" s="9"/>
      <c r="B10" s="155">
        <v>2</v>
      </c>
      <c r="C10" s="156">
        <v>2003</v>
      </c>
      <c r="D10" s="157">
        <v>1900</v>
      </c>
      <c r="E10" s="131"/>
      <c r="F10" s="131"/>
      <c r="G10" s="148" t="s">
        <v>18</v>
      </c>
      <c r="H10" s="158">
        <f>STDEV(C9:D14)</f>
        <v>141.13779712670089</v>
      </c>
      <c r="I10" s="158"/>
      <c r="J10" s="159"/>
      <c r="K10" s="136"/>
      <c r="L10" s="117">
        <v>6</v>
      </c>
      <c r="M10" s="118">
        <f t="shared" si="0"/>
        <v>0</v>
      </c>
      <c r="N10" s="118">
        <f t="shared" si="1"/>
        <v>145.83333333333334</v>
      </c>
      <c r="O10" s="118">
        <f t="shared" si="2"/>
        <v>21267.361111111113</v>
      </c>
      <c r="P10" s="119"/>
      <c r="Q10" s="119"/>
      <c r="R10" s="118"/>
      <c r="S10" s="118"/>
      <c r="T10" s="118"/>
    </row>
    <row r="11" spans="1:22" s="90" customFormat="1" ht="18.75" x14ac:dyDescent="0.2">
      <c r="A11" s="9"/>
      <c r="B11" s="155">
        <v>3</v>
      </c>
      <c r="C11" s="156">
        <v>1745</v>
      </c>
      <c r="D11" s="157">
        <v>2000</v>
      </c>
      <c r="E11" s="131"/>
      <c r="F11" s="131"/>
      <c r="G11" s="160" t="s">
        <v>16</v>
      </c>
      <c r="H11" s="161"/>
      <c r="I11" s="161"/>
      <c r="J11" s="162"/>
      <c r="K11" s="136"/>
      <c r="L11" s="117" t="s">
        <v>21</v>
      </c>
      <c r="M11" s="118">
        <f>AVERAGE(M5:M10)</f>
        <v>-145.83333333333334</v>
      </c>
      <c r="N11" s="163" t="s">
        <v>12</v>
      </c>
      <c r="O11" s="118">
        <f>SUM(O5:O10)</f>
        <v>148746.83333333334</v>
      </c>
      <c r="P11" s="119"/>
      <c r="Q11" s="119"/>
      <c r="R11" s="118"/>
      <c r="S11" s="118"/>
      <c r="T11" s="118"/>
    </row>
    <row r="12" spans="1:22" s="90" customFormat="1" ht="16.5" customHeight="1" x14ac:dyDescent="0.2">
      <c r="A12" s="9"/>
      <c r="B12" s="155">
        <v>4</v>
      </c>
      <c r="C12" s="156">
        <v>1900</v>
      </c>
      <c r="D12" s="157">
        <v>2104</v>
      </c>
      <c r="E12" s="131"/>
      <c r="F12" s="131"/>
      <c r="G12" s="164" t="s">
        <v>0</v>
      </c>
      <c r="H12" s="165">
        <v>1</v>
      </c>
      <c r="I12" s="165">
        <v>2</v>
      </c>
      <c r="J12" s="166" t="s">
        <v>1</v>
      </c>
      <c r="K12" s="136"/>
      <c r="L12" s="123" t="s">
        <v>34</v>
      </c>
      <c r="M12" s="124"/>
      <c r="N12" s="124"/>
      <c r="O12" s="124"/>
      <c r="P12" s="124"/>
      <c r="Q12" s="117"/>
      <c r="R12" s="117"/>
      <c r="S12" s="117"/>
      <c r="T12" s="117"/>
    </row>
    <row r="13" spans="1:22" s="90" customFormat="1" ht="15" customHeight="1" x14ac:dyDescent="0.2">
      <c r="A13" s="9"/>
      <c r="B13" s="155">
        <v>5</v>
      </c>
      <c r="C13" s="156">
        <v>1850</v>
      </c>
      <c r="D13" s="157">
        <v>2220</v>
      </c>
      <c r="E13" s="131"/>
      <c r="F13" s="131"/>
      <c r="G13" s="167" t="s">
        <v>7</v>
      </c>
      <c r="H13" s="168">
        <f>AVERAGE(C9:C14)</f>
        <v>1894.4</v>
      </c>
      <c r="I13" s="168">
        <f>AVERAGE(D9:D14)</f>
        <v>2069.4</v>
      </c>
      <c r="J13" s="169">
        <f>H13-I13</f>
        <v>-175</v>
      </c>
      <c r="K13" s="136"/>
      <c r="L13" s="128"/>
      <c r="M13" s="129"/>
      <c r="N13" s="129"/>
      <c r="O13" s="129"/>
      <c r="P13" s="119" t="s">
        <v>22</v>
      </c>
      <c r="Q13" s="119"/>
      <c r="R13" s="118"/>
      <c r="S13" s="118"/>
      <c r="T13" s="118"/>
    </row>
    <row r="14" spans="1:22" s="90" customFormat="1" ht="15" customHeight="1" thickBot="1" x14ac:dyDescent="0.25">
      <c r="A14" s="9"/>
      <c r="B14" s="170">
        <v>6</v>
      </c>
      <c r="C14" s="171"/>
      <c r="D14" s="172"/>
      <c r="E14" s="131"/>
      <c r="F14" s="131"/>
      <c r="G14" s="173" t="s">
        <v>94</v>
      </c>
      <c r="H14" s="174"/>
      <c r="I14" s="175">
        <f>IF(H8=2,(P42*S4),IF(H8=3,(P34*S5),IF(H8=4,(P26*S6),IF(H8=5,(P17*S7),IF(H8=6,(P7*S8))))))</f>
        <v>203.36810533966343</v>
      </c>
      <c r="J14" s="176"/>
      <c r="K14" s="136"/>
      <c r="L14" s="117"/>
      <c r="M14" s="118" t="s">
        <v>1</v>
      </c>
      <c r="N14" s="118" t="s">
        <v>19</v>
      </c>
      <c r="O14" s="118" t="s">
        <v>20</v>
      </c>
      <c r="P14" s="119" t="s">
        <v>23</v>
      </c>
      <c r="Q14" s="119"/>
      <c r="R14" s="118"/>
      <c r="S14" s="118"/>
      <c r="T14" s="118"/>
    </row>
    <row r="15" spans="1:22" s="90" customFormat="1" ht="15" customHeight="1" thickBot="1" x14ac:dyDescent="0.25">
      <c r="A15" s="9"/>
      <c r="B15" s="131"/>
      <c r="C15" s="131"/>
      <c r="D15" s="131"/>
      <c r="E15" s="131"/>
      <c r="F15" s="131"/>
      <c r="G15" s="177" t="s">
        <v>95</v>
      </c>
      <c r="H15" s="178"/>
      <c r="I15" s="179">
        <f>IF(H8=2,(P42*T4),IF(H8=3,(P34*T5),IF(H8=4,(P26*T6),IF(H8=5,(P17*T7),IF(H8=6,(P7*T8))))))</f>
        <v>155.81800876743998</v>
      </c>
      <c r="J15" s="180"/>
      <c r="K15" s="136"/>
      <c r="L15" s="117">
        <v>1</v>
      </c>
      <c r="M15" s="118">
        <f>C9-D9</f>
        <v>-149</v>
      </c>
      <c r="N15" s="118">
        <f>M15-M$11</f>
        <v>-3.1666666666666572</v>
      </c>
      <c r="O15" s="118">
        <f>N15^2</f>
        <v>10.027777777777718</v>
      </c>
      <c r="P15" s="119">
        <f>((O20/(H8-1)))/H8</f>
        <v>5351.5069444444443</v>
      </c>
      <c r="Q15" s="119"/>
      <c r="R15" s="118"/>
      <c r="S15" s="118"/>
      <c r="T15" s="118"/>
    </row>
    <row r="16" spans="1:22" s="90" customFormat="1" ht="7.5" customHeight="1" x14ac:dyDescent="0.2">
      <c r="A16" s="9"/>
      <c r="B16" s="131"/>
      <c r="C16" s="131"/>
      <c r="D16" s="131"/>
      <c r="E16" s="131"/>
      <c r="F16" s="131"/>
      <c r="G16" s="131"/>
      <c r="H16" s="131"/>
      <c r="I16" s="131"/>
      <c r="J16" s="131"/>
      <c r="K16" s="136"/>
      <c r="L16" s="117">
        <v>2</v>
      </c>
      <c r="M16" s="118">
        <f>C10-D10</f>
        <v>103</v>
      </c>
      <c r="N16" s="118">
        <f>M16-M$11</f>
        <v>248.83333333333334</v>
      </c>
      <c r="O16" s="118">
        <f>N16^2</f>
        <v>61918.027777777781</v>
      </c>
      <c r="P16" s="119" t="s">
        <v>24</v>
      </c>
      <c r="Q16" s="119"/>
      <c r="R16" s="118"/>
      <c r="S16" s="118"/>
      <c r="T16" s="118"/>
    </row>
    <row r="17" spans="1:20" s="90" customFormat="1" ht="17.25" customHeight="1" x14ac:dyDescent="0.2">
      <c r="A17" s="9"/>
      <c r="B17" s="131" t="s">
        <v>40</v>
      </c>
      <c r="C17" s="11"/>
      <c r="D17" s="11"/>
      <c r="E17" s="11"/>
      <c r="F17" s="11"/>
      <c r="G17" s="11"/>
      <c r="H17" s="11"/>
      <c r="I17" s="11"/>
      <c r="J17" s="11"/>
      <c r="K17" s="136"/>
      <c r="L17" s="117">
        <v>3</v>
      </c>
      <c r="M17" s="118">
        <f>C11-D11</f>
        <v>-255</v>
      </c>
      <c r="N17" s="118">
        <f>M17-M$11</f>
        <v>-109.16666666666666</v>
      </c>
      <c r="O17" s="118">
        <f>N17^2</f>
        <v>11917.361111111109</v>
      </c>
      <c r="P17" s="119">
        <f>SQRT(P15)</f>
        <v>73.153994726497643</v>
      </c>
      <c r="Q17" s="119"/>
      <c r="R17" s="118"/>
      <c r="S17" s="118"/>
      <c r="T17" s="118"/>
    </row>
    <row r="18" spans="1:20" s="90" customFormat="1" ht="15.75" customHeight="1" x14ac:dyDescent="0.2">
      <c r="A18" s="9"/>
      <c r="B18" s="131"/>
      <c r="C18" s="11"/>
      <c r="D18" s="11"/>
      <c r="E18" s="11"/>
      <c r="F18" s="11"/>
      <c r="G18" s="11"/>
      <c r="H18" s="11"/>
      <c r="I18" s="11"/>
      <c r="J18" s="11"/>
      <c r="K18" s="136"/>
      <c r="L18" s="117">
        <v>4</v>
      </c>
      <c r="M18" s="118">
        <f>C11-D11</f>
        <v>-255</v>
      </c>
      <c r="N18" s="118">
        <f>M18-M$11</f>
        <v>-109.16666666666666</v>
      </c>
      <c r="O18" s="118">
        <f>N18^2</f>
        <v>11917.361111111109</v>
      </c>
      <c r="P18" s="119"/>
      <c r="Q18" s="119"/>
      <c r="R18" s="118"/>
      <c r="S18" s="118"/>
      <c r="T18" s="118"/>
    </row>
    <row r="19" spans="1:20" s="90" customFormat="1" ht="15.75" customHeight="1" x14ac:dyDescent="0.2">
      <c r="A19" s="9"/>
      <c r="B19" s="131"/>
      <c r="C19" s="11"/>
      <c r="D19" s="11"/>
      <c r="E19" s="11"/>
      <c r="F19" s="11"/>
      <c r="G19" s="11"/>
      <c r="H19" s="11"/>
      <c r="I19" s="11"/>
      <c r="J19" s="11"/>
      <c r="K19" s="136"/>
      <c r="L19" s="117">
        <v>5</v>
      </c>
      <c r="M19" s="118">
        <f>C28-D28</f>
        <v>0</v>
      </c>
      <c r="N19" s="118">
        <f>M19-M$11</f>
        <v>145.83333333333334</v>
      </c>
      <c r="O19" s="118">
        <f>N19^2</f>
        <v>21267.361111111113</v>
      </c>
      <c r="P19" s="119"/>
      <c r="Q19" s="119"/>
      <c r="R19" s="118"/>
      <c r="S19" s="118"/>
      <c r="T19" s="118"/>
    </row>
    <row r="20" spans="1:20" s="90" customFormat="1" ht="15.75" customHeight="1" x14ac:dyDescent="0.2">
      <c r="A20" s="9"/>
      <c r="B20" s="131"/>
      <c r="C20" s="181"/>
      <c r="D20" s="181"/>
      <c r="E20" s="181"/>
      <c r="F20" s="181"/>
      <c r="G20" s="181"/>
      <c r="H20" s="181"/>
      <c r="I20" s="181"/>
      <c r="J20" s="181"/>
      <c r="K20" s="136"/>
      <c r="L20" s="117" t="s">
        <v>21</v>
      </c>
      <c r="M20" s="118">
        <f>AVERAGE(M15:M19)</f>
        <v>-111.2</v>
      </c>
      <c r="N20" s="163" t="s">
        <v>12</v>
      </c>
      <c r="O20" s="118">
        <f>SUM(O15:O19)</f>
        <v>107030.13888888889</v>
      </c>
      <c r="P20" s="119"/>
      <c r="Q20" s="119"/>
      <c r="R20" s="118"/>
      <c r="S20" s="118"/>
      <c r="T20" s="118"/>
    </row>
    <row r="21" spans="1:20" s="90" customFormat="1" ht="53.25" customHeight="1" x14ac:dyDescent="0.2">
      <c r="A21" s="9"/>
      <c r="B21" s="131"/>
      <c r="C21" s="182" t="s">
        <v>93</v>
      </c>
      <c r="D21" s="183"/>
      <c r="E21" s="183"/>
      <c r="F21" s="183"/>
      <c r="G21" s="183"/>
      <c r="H21" s="183"/>
      <c r="I21" s="183"/>
      <c r="J21" s="183"/>
      <c r="K21" s="136"/>
      <c r="L21" s="123" t="s">
        <v>35</v>
      </c>
      <c r="M21" s="124"/>
      <c r="N21" s="124"/>
      <c r="O21" s="124"/>
      <c r="P21" s="124"/>
      <c r="Q21" s="119"/>
      <c r="R21" s="118"/>
      <c r="S21" s="118"/>
      <c r="T21" s="118"/>
    </row>
    <row r="22" spans="1:20" s="90" customFormat="1" ht="6" customHeight="1" x14ac:dyDescent="0.2">
      <c r="A22" s="9"/>
      <c r="B22" s="131"/>
      <c r="C22" s="131"/>
      <c r="D22" s="131"/>
      <c r="E22" s="131"/>
      <c r="F22" s="131"/>
      <c r="G22" s="131"/>
      <c r="H22" s="131"/>
      <c r="I22" s="131"/>
      <c r="J22" s="131"/>
      <c r="K22" s="136"/>
      <c r="L22" s="128"/>
      <c r="M22" s="129"/>
      <c r="N22" s="129"/>
      <c r="O22" s="129"/>
      <c r="P22" s="119" t="s">
        <v>22</v>
      </c>
      <c r="Q22" s="119"/>
      <c r="R22" s="118"/>
      <c r="S22" s="118"/>
      <c r="T22" s="118"/>
    </row>
    <row r="23" spans="1:20" s="90" customFormat="1" ht="17.25" customHeight="1" x14ac:dyDescent="0.2">
      <c r="A23" s="9"/>
      <c r="B23" s="184" t="s">
        <v>29</v>
      </c>
      <c r="C23" s="184"/>
      <c r="D23" s="184"/>
      <c r="E23" s="185" t="s">
        <v>90</v>
      </c>
      <c r="F23" s="185"/>
      <c r="G23" s="185"/>
      <c r="H23" s="185"/>
      <c r="I23" s="186" t="s">
        <v>56</v>
      </c>
      <c r="J23" s="186"/>
      <c r="K23" s="136"/>
      <c r="L23" s="117"/>
      <c r="M23" s="118" t="s">
        <v>1</v>
      </c>
      <c r="N23" s="118" t="s">
        <v>19</v>
      </c>
      <c r="O23" s="118" t="s">
        <v>20</v>
      </c>
      <c r="P23" s="119" t="s">
        <v>23</v>
      </c>
      <c r="Q23" s="119"/>
      <c r="R23" s="118"/>
      <c r="S23" s="118"/>
      <c r="T23" s="118"/>
    </row>
    <row r="24" spans="1:20" s="90" customFormat="1" ht="6.75" customHeight="1" x14ac:dyDescent="0.2">
      <c r="A24" s="187"/>
      <c r="B24" s="188"/>
      <c r="C24" s="188"/>
      <c r="D24" s="188"/>
      <c r="E24" s="188"/>
      <c r="F24" s="188"/>
      <c r="G24" s="188"/>
      <c r="H24" s="188"/>
      <c r="I24" s="188"/>
      <c r="J24" s="188"/>
      <c r="K24" s="189"/>
      <c r="L24" s="117">
        <v>1</v>
      </c>
      <c r="M24" s="118">
        <f>C9-D9</f>
        <v>-149</v>
      </c>
      <c r="N24" s="118">
        <f>M24-M$11</f>
        <v>-3.1666666666666572</v>
      </c>
      <c r="O24" s="118">
        <f>N24^2</f>
        <v>10.027777777777718</v>
      </c>
      <c r="P24" s="119">
        <f>((O28/(H8-1)))/H8</f>
        <v>3861.4388888888889</v>
      </c>
      <c r="Q24" s="119"/>
      <c r="R24" s="118"/>
      <c r="S24" s="118"/>
      <c r="T24" s="118"/>
    </row>
    <row r="25" spans="1:20" s="90" customFormat="1" ht="6" customHeight="1" x14ac:dyDescent="0.2">
      <c r="A25" s="131"/>
      <c r="B25" s="131"/>
      <c r="C25" s="131"/>
      <c r="D25" s="131"/>
      <c r="E25" s="131"/>
      <c r="F25" s="131"/>
      <c r="G25" s="131"/>
      <c r="H25" s="131"/>
      <c r="I25" s="131"/>
      <c r="J25" s="131"/>
      <c r="K25" s="131"/>
      <c r="L25" s="117">
        <v>2</v>
      </c>
      <c r="M25" s="118">
        <f>C10-D10</f>
        <v>103</v>
      </c>
      <c r="N25" s="118">
        <f>M25-M$11</f>
        <v>248.83333333333334</v>
      </c>
      <c r="O25" s="118">
        <f>N25^2</f>
        <v>61918.027777777781</v>
      </c>
      <c r="P25" s="119" t="s">
        <v>24</v>
      </c>
      <c r="Q25" s="119"/>
      <c r="R25" s="118"/>
      <c r="S25" s="118"/>
      <c r="T25" s="118"/>
    </row>
    <row r="26" spans="1:20" s="193" customFormat="1" ht="17.25" x14ac:dyDescent="0.2">
      <c r="A26" s="98" t="s">
        <v>41</v>
      </c>
      <c r="B26" s="99"/>
      <c r="C26" s="99"/>
      <c r="D26" s="99"/>
      <c r="E26" s="99"/>
      <c r="F26" s="99"/>
      <c r="G26" s="99"/>
      <c r="H26" s="190"/>
      <c r="I26" s="190"/>
      <c r="J26" s="190"/>
      <c r="K26" s="190"/>
      <c r="L26" s="191">
        <v>3</v>
      </c>
      <c r="M26" s="191">
        <f>C11-D11</f>
        <v>-255</v>
      </c>
      <c r="N26" s="191">
        <f>M26-M$11</f>
        <v>-109.16666666666666</v>
      </c>
      <c r="O26" s="191">
        <f>N26^2</f>
        <v>11917.361111111109</v>
      </c>
      <c r="P26" s="192">
        <f>SQRT(P24)</f>
        <v>62.14047705713957</v>
      </c>
      <c r="Q26" s="192"/>
      <c r="R26" s="191"/>
      <c r="S26" s="191"/>
      <c r="T26" s="191"/>
    </row>
    <row r="27" spans="1:20" s="193" customFormat="1" ht="17.25" x14ac:dyDescent="0.2">
      <c r="A27" s="99" t="s">
        <v>74</v>
      </c>
      <c r="B27" s="99"/>
      <c r="C27" s="99"/>
      <c r="D27" s="99"/>
      <c r="E27" s="99"/>
      <c r="F27" s="99"/>
      <c r="G27" s="99"/>
      <c r="H27" s="190"/>
      <c r="I27" s="190"/>
      <c r="J27" s="190"/>
      <c r="K27" s="190"/>
      <c r="L27" s="191">
        <v>4</v>
      </c>
      <c r="M27" s="191">
        <f>C12-D12</f>
        <v>-204</v>
      </c>
      <c r="N27" s="191">
        <f>M27-M$11</f>
        <v>-58.166666666666657</v>
      </c>
      <c r="O27" s="191">
        <f>N27^2</f>
        <v>3383.3611111111099</v>
      </c>
      <c r="P27" s="192"/>
      <c r="Q27" s="192"/>
      <c r="R27" s="191"/>
      <c r="S27" s="191"/>
      <c r="T27" s="191"/>
    </row>
    <row r="28" spans="1:20" s="193" customFormat="1" ht="17.25" x14ac:dyDescent="0.2">
      <c r="A28" s="99"/>
      <c r="B28" s="99" t="s">
        <v>75</v>
      </c>
      <c r="C28" s="99"/>
      <c r="D28" s="99"/>
      <c r="E28" s="99"/>
      <c r="F28" s="99"/>
      <c r="G28" s="99"/>
      <c r="H28" s="190"/>
      <c r="I28" s="190"/>
      <c r="J28" s="190"/>
      <c r="K28" s="190"/>
      <c r="L28" s="191" t="s">
        <v>21</v>
      </c>
      <c r="M28" s="191">
        <f>AVERAGE(M24:M27)</f>
        <v>-126.25</v>
      </c>
      <c r="N28" s="194" t="s">
        <v>12</v>
      </c>
      <c r="O28" s="191">
        <f>SUM(O24:O27)</f>
        <v>77228.777777777781</v>
      </c>
      <c r="P28" s="192"/>
      <c r="Q28" s="192"/>
      <c r="R28" s="191"/>
      <c r="S28" s="191"/>
      <c r="T28" s="191"/>
    </row>
    <row r="29" spans="1:20" s="193" customFormat="1" ht="17.25" x14ac:dyDescent="0.2">
      <c r="A29" s="99"/>
      <c r="B29" s="99"/>
      <c r="C29" s="99"/>
      <c r="D29" s="99"/>
      <c r="E29" s="99"/>
      <c r="F29" s="99"/>
      <c r="G29" s="99"/>
      <c r="H29" s="190"/>
      <c r="I29" s="190"/>
      <c r="J29" s="190"/>
      <c r="K29" s="190"/>
      <c r="L29" s="195" t="s">
        <v>36</v>
      </c>
      <c r="M29" s="195"/>
      <c r="N29" s="195"/>
      <c r="O29" s="195"/>
      <c r="P29" s="195"/>
      <c r="Q29" s="192"/>
      <c r="R29" s="191"/>
      <c r="S29" s="191"/>
      <c r="T29" s="191"/>
    </row>
    <row r="30" spans="1:20" s="193" customFormat="1" ht="17.25" x14ac:dyDescent="0.2">
      <c r="A30" s="99" t="s">
        <v>76</v>
      </c>
      <c r="D30" s="99"/>
      <c r="E30" s="99"/>
      <c r="F30" s="99"/>
      <c r="G30" s="99"/>
      <c r="H30" s="190"/>
      <c r="I30" s="190"/>
      <c r="J30" s="190"/>
      <c r="K30" s="190"/>
      <c r="L30" s="196"/>
      <c r="M30" s="196"/>
      <c r="N30" s="196"/>
      <c r="O30" s="196"/>
      <c r="P30" s="192" t="s">
        <v>22</v>
      </c>
      <c r="Q30" s="192"/>
      <c r="R30" s="191"/>
      <c r="S30" s="191"/>
      <c r="T30" s="191"/>
    </row>
    <row r="31" spans="1:20" s="193" customFormat="1" ht="17.25" x14ac:dyDescent="0.2">
      <c r="B31" s="99" t="s">
        <v>77</v>
      </c>
      <c r="C31" s="99"/>
      <c r="D31" s="99"/>
      <c r="E31" s="99"/>
      <c r="F31" s="99"/>
      <c r="G31" s="99"/>
      <c r="H31" s="190"/>
      <c r="I31" s="190"/>
      <c r="J31" s="190"/>
      <c r="K31" s="190"/>
      <c r="L31" s="191"/>
      <c r="M31" s="191" t="s">
        <v>1</v>
      </c>
      <c r="N31" s="191" t="s">
        <v>19</v>
      </c>
      <c r="O31" s="191" t="s">
        <v>20</v>
      </c>
      <c r="P31" s="192" t="s">
        <v>23</v>
      </c>
      <c r="Q31" s="192"/>
      <c r="R31" s="191"/>
      <c r="S31" s="191"/>
      <c r="T31" s="191"/>
    </row>
    <row r="32" spans="1:20" s="193" customFormat="1" ht="17.25" x14ac:dyDescent="0.2">
      <c r="A32" s="99"/>
      <c r="B32" s="99"/>
      <c r="C32" s="99"/>
      <c r="D32" s="99"/>
      <c r="E32" s="99"/>
      <c r="F32" s="99"/>
      <c r="G32" s="99"/>
      <c r="H32" s="190"/>
      <c r="I32" s="190"/>
      <c r="J32" s="190"/>
      <c r="K32" s="190"/>
      <c r="L32" s="191">
        <v>1</v>
      </c>
      <c r="M32" s="191">
        <f>C9-D9</f>
        <v>-149</v>
      </c>
      <c r="N32" s="191">
        <f>M32-M$11</f>
        <v>-3.1666666666666572</v>
      </c>
      <c r="O32" s="191">
        <f>N32^2</f>
        <v>10.027777777777718</v>
      </c>
      <c r="P32" s="192">
        <f>((O35/(H8-1)))/H8</f>
        <v>3692.2708333333335</v>
      </c>
      <c r="Q32" s="192"/>
      <c r="R32" s="191"/>
      <c r="S32" s="191"/>
      <c r="T32" s="191"/>
    </row>
    <row r="33" spans="1:20" s="193" customFormat="1" ht="17.25" x14ac:dyDescent="0.2">
      <c r="A33" s="99" t="s">
        <v>78</v>
      </c>
      <c r="B33" s="99"/>
      <c r="C33" s="99"/>
      <c r="D33" s="99"/>
      <c r="E33" s="99"/>
      <c r="F33" s="99"/>
      <c r="G33" s="99"/>
      <c r="H33" s="190"/>
      <c r="I33" s="190"/>
      <c r="J33" s="190"/>
      <c r="K33" s="190"/>
      <c r="L33" s="191">
        <v>2</v>
      </c>
      <c r="M33" s="191">
        <f>C10-D10</f>
        <v>103</v>
      </c>
      <c r="N33" s="191">
        <f>M33-M$11</f>
        <v>248.83333333333334</v>
      </c>
      <c r="O33" s="191">
        <f>N33^2</f>
        <v>61918.027777777781</v>
      </c>
      <c r="P33" s="192" t="s">
        <v>24</v>
      </c>
      <c r="Q33" s="192"/>
      <c r="R33" s="191"/>
      <c r="S33" s="191"/>
      <c r="T33" s="191"/>
    </row>
    <row r="34" spans="1:20" s="193" customFormat="1" ht="17.25" x14ac:dyDescent="0.2">
      <c r="A34" s="99"/>
      <c r="B34" s="99" t="s">
        <v>88</v>
      </c>
      <c r="C34" s="99"/>
      <c r="D34" s="99"/>
      <c r="E34" s="99"/>
      <c r="F34" s="99"/>
      <c r="G34" s="99"/>
      <c r="H34" s="190"/>
      <c r="I34" s="190"/>
      <c r="J34" s="190"/>
      <c r="K34" s="190"/>
      <c r="L34" s="191">
        <v>3</v>
      </c>
      <c r="M34" s="191">
        <f>C11-D11</f>
        <v>-255</v>
      </c>
      <c r="N34" s="191">
        <f>M34-M$11</f>
        <v>-109.16666666666666</v>
      </c>
      <c r="O34" s="191">
        <f>N34^2</f>
        <v>11917.361111111109</v>
      </c>
      <c r="P34" s="192">
        <f>SQRT(P32)</f>
        <v>60.764058729921373</v>
      </c>
      <c r="Q34" s="192"/>
      <c r="R34" s="191"/>
      <c r="S34" s="191"/>
      <c r="T34" s="191"/>
    </row>
    <row r="35" spans="1:20" s="193" customFormat="1" ht="17.25" x14ac:dyDescent="0.2">
      <c r="A35" s="99"/>
      <c r="B35" s="99" t="s">
        <v>79</v>
      </c>
      <c r="C35" s="99"/>
      <c r="D35" s="99"/>
      <c r="E35" s="99"/>
      <c r="F35" s="99"/>
      <c r="G35" s="99"/>
      <c r="H35" s="190"/>
      <c r="I35" s="190"/>
      <c r="J35" s="190"/>
      <c r="K35" s="190"/>
      <c r="L35" s="191" t="s">
        <v>21</v>
      </c>
      <c r="M35" s="191">
        <f>AVERAGE(M32:M34)</f>
        <v>-100.33333333333333</v>
      </c>
      <c r="N35" s="194" t="s">
        <v>12</v>
      </c>
      <c r="O35" s="191">
        <f>SUM(O32:O34)</f>
        <v>73845.416666666672</v>
      </c>
      <c r="P35" s="192"/>
      <c r="Q35" s="192"/>
      <c r="R35" s="191"/>
      <c r="S35" s="191"/>
      <c r="T35" s="191"/>
    </row>
    <row r="36" spans="1:20" s="193" customFormat="1" ht="17.25" x14ac:dyDescent="0.2">
      <c r="A36" s="99"/>
      <c r="B36" s="99" t="s">
        <v>80</v>
      </c>
      <c r="C36" s="99"/>
      <c r="D36" s="99"/>
      <c r="E36" s="99"/>
      <c r="F36" s="99"/>
      <c r="G36" s="99"/>
      <c r="H36" s="190"/>
      <c r="I36" s="190"/>
      <c r="J36" s="190"/>
      <c r="K36" s="190"/>
      <c r="L36" s="191"/>
      <c r="M36" s="191"/>
      <c r="N36" s="191"/>
      <c r="O36" s="191"/>
      <c r="P36" s="191"/>
      <c r="Q36" s="192"/>
      <c r="R36" s="191"/>
      <c r="S36" s="191"/>
      <c r="T36" s="191"/>
    </row>
    <row r="37" spans="1:20" s="193" customFormat="1" ht="17.25" x14ac:dyDescent="0.2">
      <c r="A37" s="99"/>
      <c r="B37" s="99" t="s">
        <v>81</v>
      </c>
      <c r="C37" s="99"/>
      <c r="D37" s="99"/>
      <c r="E37" s="99"/>
      <c r="F37" s="99"/>
      <c r="G37" s="99"/>
      <c r="H37" s="190"/>
      <c r="I37" s="190"/>
      <c r="J37" s="190"/>
      <c r="K37" s="190"/>
      <c r="L37" s="195" t="s">
        <v>37</v>
      </c>
      <c r="M37" s="195"/>
      <c r="N37" s="195"/>
      <c r="O37" s="195"/>
      <c r="P37" s="195"/>
      <c r="Q37" s="192"/>
      <c r="R37" s="191"/>
      <c r="S37" s="191"/>
      <c r="T37" s="191"/>
    </row>
    <row r="38" spans="1:20" s="193" customFormat="1" ht="17.25" x14ac:dyDescent="0.2">
      <c r="A38" s="99"/>
      <c r="B38" s="99" t="s">
        <v>82</v>
      </c>
      <c r="C38" s="99"/>
      <c r="D38" s="99"/>
      <c r="E38" s="99"/>
      <c r="F38" s="99"/>
      <c r="G38" s="99"/>
      <c r="H38" s="190"/>
      <c r="I38" s="190"/>
      <c r="J38" s="190"/>
      <c r="K38" s="190"/>
      <c r="L38" s="196"/>
      <c r="M38" s="196"/>
      <c r="N38" s="196"/>
      <c r="O38" s="196"/>
      <c r="P38" s="192" t="s">
        <v>22</v>
      </c>
      <c r="Q38" s="192"/>
      <c r="R38" s="191"/>
      <c r="S38" s="191"/>
      <c r="T38" s="191"/>
    </row>
    <row r="39" spans="1:20" s="193" customFormat="1" ht="17.25" x14ac:dyDescent="0.2">
      <c r="A39" s="99"/>
      <c r="B39" s="99" t="s">
        <v>83</v>
      </c>
      <c r="C39" s="99"/>
      <c r="D39" s="99"/>
      <c r="E39" s="99"/>
      <c r="F39" s="99"/>
      <c r="G39" s="99"/>
      <c r="H39" s="190"/>
      <c r="I39" s="190"/>
      <c r="J39" s="190"/>
      <c r="K39" s="190"/>
      <c r="L39" s="191"/>
      <c r="M39" s="191" t="s">
        <v>1</v>
      </c>
      <c r="N39" s="191" t="s">
        <v>19</v>
      </c>
      <c r="O39" s="191" t="s">
        <v>20</v>
      </c>
      <c r="P39" s="192" t="s">
        <v>23</v>
      </c>
      <c r="Q39" s="192"/>
      <c r="R39" s="191"/>
      <c r="S39" s="191"/>
      <c r="T39" s="191"/>
    </row>
    <row r="40" spans="1:20" s="193" customFormat="1" ht="17.25" x14ac:dyDescent="0.2">
      <c r="A40" s="99"/>
      <c r="B40" s="99" t="s">
        <v>84</v>
      </c>
      <c r="C40" s="99"/>
      <c r="D40" s="99"/>
      <c r="E40" s="99"/>
      <c r="F40" s="99"/>
      <c r="G40" s="99"/>
      <c r="H40" s="190"/>
      <c r="I40" s="190"/>
      <c r="J40" s="190"/>
      <c r="K40" s="190"/>
      <c r="L40" s="191">
        <v>1</v>
      </c>
      <c r="M40" s="191">
        <f>C9-D9</f>
        <v>-149</v>
      </c>
      <c r="N40" s="191">
        <f>M40-M$11</f>
        <v>-3.1666666666666572</v>
      </c>
      <c r="O40" s="191">
        <f>N40^2</f>
        <v>10.027777777777718</v>
      </c>
      <c r="P40" s="192">
        <f>((O42/(H8-1)))/H8</f>
        <v>3096.4027777777783</v>
      </c>
      <c r="Q40" s="192"/>
      <c r="R40" s="191"/>
      <c r="S40" s="191"/>
      <c r="T40" s="191"/>
    </row>
    <row r="41" spans="1:20" s="193" customFormat="1" ht="17.25" x14ac:dyDescent="0.2">
      <c r="C41" s="99"/>
      <c r="D41" s="99"/>
      <c r="E41" s="99"/>
      <c r="F41" s="99"/>
      <c r="G41" s="99"/>
      <c r="H41" s="190"/>
      <c r="I41" s="190"/>
      <c r="J41" s="190"/>
      <c r="K41" s="190"/>
      <c r="L41" s="191">
        <v>2</v>
      </c>
      <c r="M41" s="191">
        <f>C10-D10</f>
        <v>103</v>
      </c>
      <c r="N41" s="191">
        <f>M41-M$11</f>
        <v>248.83333333333334</v>
      </c>
      <c r="O41" s="191">
        <f>N41^2</f>
        <v>61918.027777777781</v>
      </c>
      <c r="P41" s="192" t="s">
        <v>24</v>
      </c>
      <c r="Q41" s="192"/>
      <c r="R41" s="191"/>
      <c r="S41" s="191"/>
      <c r="T41" s="191"/>
    </row>
    <row r="42" spans="1:20" s="193" customFormat="1" ht="17.25" x14ac:dyDescent="0.2">
      <c r="A42" s="99" t="s">
        <v>85</v>
      </c>
      <c r="B42" s="99"/>
      <c r="C42" s="99"/>
      <c r="D42" s="99"/>
      <c r="E42" s="99"/>
      <c r="F42" s="99"/>
      <c r="G42" s="99"/>
      <c r="H42" s="190"/>
      <c r="I42" s="190"/>
      <c r="J42" s="190"/>
      <c r="K42" s="190"/>
      <c r="L42" s="191" t="s">
        <v>21</v>
      </c>
      <c r="M42" s="191">
        <f>AVERAGE(M40:M41)</f>
        <v>-23</v>
      </c>
      <c r="N42" s="194" t="s">
        <v>12</v>
      </c>
      <c r="O42" s="191">
        <f>SUM(O40:O41)</f>
        <v>61928.055555555562</v>
      </c>
      <c r="P42" s="192">
        <f>SQRT(P40)</f>
        <v>55.645330242328313</v>
      </c>
      <c r="Q42" s="192"/>
      <c r="R42" s="191"/>
      <c r="S42" s="191"/>
      <c r="T42" s="191"/>
    </row>
    <row r="43" spans="1:20" s="193" customFormat="1" ht="17.25" x14ac:dyDescent="0.2">
      <c r="A43" s="99"/>
      <c r="B43" s="99" t="s">
        <v>89</v>
      </c>
      <c r="C43" s="99"/>
      <c r="D43" s="99"/>
      <c r="E43" s="99"/>
      <c r="F43" s="99"/>
      <c r="G43" s="99"/>
      <c r="H43" s="190"/>
      <c r="I43" s="190"/>
      <c r="J43" s="190"/>
      <c r="K43" s="190"/>
      <c r="L43" s="191"/>
      <c r="M43" s="191"/>
      <c r="N43" s="191"/>
      <c r="O43" s="191"/>
      <c r="P43" s="192"/>
      <c r="Q43" s="192"/>
      <c r="R43" s="191"/>
      <c r="S43" s="191"/>
      <c r="T43" s="191"/>
    </row>
    <row r="44" spans="1:20" s="193" customFormat="1" ht="17.25" x14ac:dyDescent="0.2">
      <c r="A44" s="99"/>
      <c r="B44" s="99" t="s">
        <v>86</v>
      </c>
      <c r="C44" s="99"/>
      <c r="D44" s="99"/>
      <c r="E44" s="99"/>
      <c r="F44" s="99"/>
      <c r="G44" s="99"/>
      <c r="H44" s="190"/>
      <c r="I44" s="190"/>
      <c r="J44" s="190"/>
      <c r="K44" s="190"/>
      <c r="L44" s="191"/>
      <c r="M44" s="191"/>
      <c r="N44" s="191"/>
      <c r="O44" s="191"/>
      <c r="P44" s="192"/>
      <c r="Q44" s="192"/>
      <c r="R44" s="191"/>
      <c r="S44" s="191"/>
      <c r="T44" s="191"/>
    </row>
    <row r="45" spans="1:20" s="193" customFormat="1" ht="17.25" x14ac:dyDescent="0.2">
      <c r="B45" s="197" t="s">
        <v>87</v>
      </c>
      <c r="C45" s="99"/>
      <c r="D45" s="99"/>
      <c r="E45" s="99"/>
      <c r="F45" s="99"/>
      <c r="G45" s="99"/>
      <c r="H45" s="190"/>
      <c r="I45" s="190"/>
      <c r="J45" s="190"/>
      <c r="K45" s="190"/>
      <c r="L45" s="191"/>
      <c r="M45" s="191"/>
      <c r="N45" s="191"/>
      <c r="O45" s="191"/>
      <c r="P45" s="192"/>
      <c r="Q45" s="192"/>
      <c r="R45" s="191"/>
      <c r="S45" s="191"/>
      <c r="T45" s="191"/>
    </row>
    <row r="46" spans="1:20" s="193" customFormat="1" ht="17.25" x14ac:dyDescent="0.2">
      <c r="A46" s="99"/>
      <c r="B46" s="99"/>
      <c r="C46" s="99"/>
      <c r="D46" s="99"/>
      <c r="E46" s="99"/>
      <c r="F46" s="99"/>
      <c r="G46" s="99"/>
      <c r="H46" s="190"/>
      <c r="I46" s="190"/>
      <c r="J46" s="190"/>
      <c r="K46" s="190"/>
      <c r="L46" s="191"/>
      <c r="M46" s="191"/>
      <c r="N46" s="191"/>
      <c r="O46" s="191"/>
      <c r="P46" s="192"/>
      <c r="Q46" s="192"/>
      <c r="R46" s="191"/>
      <c r="S46" s="191"/>
      <c r="T46" s="191"/>
    </row>
    <row r="47" spans="1:20" s="193" customFormat="1" ht="17.25" x14ac:dyDescent="0.2">
      <c r="A47" s="99"/>
      <c r="B47" s="99"/>
      <c r="C47" s="99"/>
      <c r="D47" s="99"/>
      <c r="E47" s="99"/>
      <c r="F47" s="99"/>
      <c r="G47" s="99"/>
      <c r="H47" s="190"/>
      <c r="I47" s="190"/>
      <c r="J47" s="190"/>
      <c r="K47" s="190"/>
      <c r="L47" s="191"/>
      <c r="M47" s="191"/>
      <c r="N47" s="191"/>
      <c r="O47" s="191"/>
      <c r="P47" s="192"/>
      <c r="Q47" s="192"/>
      <c r="R47" s="191"/>
      <c r="S47" s="191"/>
      <c r="T47" s="191"/>
    </row>
    <row r="48" spans="1:20" s="193" customFormat="1" ht="17.25" x14ac:dyDescent="0.2">
      <c r="A48" s="99"/>
      <c r="C48" s="99"/>
      <c r="D48" s="99"/>
      <c r="E48" s="99"/>
      <c r="F48" s="99"/>
      <c r="G48" s="99"/>
      <c r="H48" s="190"/>
      <c r="I48" s="190"/>
      <c r="J48" s="190"/>
      <c r="K48" s="190"/>
      <c r="L48" s="191"/>
      <c r="M48" s="191"/>
      <c r="N48" s="191"/>
      <c r="O48" s="191"/>
      <c r="P48" s="191"/>
      <c r="Q48" s="192"/>
      <c r="R48" s="191"/>
      <c r="S48" s="191"/>
      <c r="T48" s="191"/>
    </row>
    <row r="49" spans="1:20" s="193" customFormat="1" ht="12.75" customHeight="1" x14ac:dyDescent="0.2">
      <c r="A49" s="190"/>
      <c r="B49" s="190"/>
      <c r="C49" s="190"/>
      <c r="D49" s="190"/>
      <c r="E49" s="190"/>
      <c r="F49" s="190"/>
      <c r="G49" s="190"/>
      <c r="H49" s="190"/>
      <c r="I49" s="190"/>
      <c r="J49" s="190"/>
      <c r="K49" s="190"/>
      <c r="L49" s="191"/>
      <c r="M49" s="191"/>
      <c r="N49" s="191"/>
      <c r="O49" s="191"/>
      <c r="P49" s="192"/>
      <c r="Q49" s="192"/>
      <c r="R49" s="191"/>
      <c r="S49" s="191"/>
      <c r="T49" s="191"/>
    </row>
    <row r="50" spans="1:20" s="193" customFormat="1" ht="12.75" customHeight="1" x14ac:dyDescent="0.2">
      <c r="A50" s="131"/>
      <c r="B50" s="131"/>
      <c r="C50" s="131"/>
      <c r="D50" s="131"/>
      <c r="E50" s="131"/>
      <c r="F50" s="131"/>
      <c r="G50" s="131"/>
      <c r="H50" s="131"/>
      <c r="I50" s="131"/>
      <c r="J50" s="131"/>
      <c r="K50" s="190"/>
      <c r="L50" s="191"/>
      <c r="M50" s="191"/>
      <c r="N50" s="191"/>
      <c r="O50" s="191"/>
      <c r="P50" s="192"/>
      <c r="Q50" s="192"/>
      <c r="R50" s="191"/>
      <c r="S50" s="191"/>
      <c r="T50" s="191"/>
    </row>
    <row r="51" spans="1:20" s="193" customFormat="1" ht="12.75" customHeight="1" x14ac:dyDescent="0.2">
      <c r="A51" s="190"/>
      <c r="B51" s="190"/>
      <c r="C51" s="190"/>
      <c r="D51" s="190"/>
      <c r="E51" s="190"/>
      <c r="F51" s="190"/>
      <c r="G51" s="190"/>
      <c r="H51" s="190"/>
      <c r="I51" s="190"/>
      <c r="J51" s="190"/>
      <c r="K51" s="190"/>
      <c r="L51" s="191"/>
      <c r="M51" s="191"/>
      <c r="N51" s="191"/>
      <c r="O51" s="191"/>
      <c r="P51" s="192"/>
      <c r="Q51" s="192"/>
      <c r="R51" s="191"/>
      <c r="S51" s="191"/>
      <c r="T51" s="191"/>
    </row>
    <row r="52" spans="1:20" s="90" customFormat="1" x14ac:dyDescent="0.2">
      <c r="A52" s="131"/>
      <c r="B52" s="131"/>
      <c r="C52" s="131"/>
      <c r="D52" s="131"/>
      <c r="E52" s="131"/>
      <c r="F52" s="131"/>
      <c r="G52" s="131"/>
      <c r="H52" s="131"/>
      <c r="I52" s="131"/>
      <c r="J52" s="131"/>
      <c r="K52" s="131"/>
      <c r="L52" s="117"/>
      <c r="M52" s="118"/>
      <c r="N52" s="118"/>
      <c r="O52" s="118"/>
      <c r="P52" s="119"/>
      <c r="Q52" s="119"/>
      <c r="R52" s="118"/>
      <c r="S52" s="118"/>
      <c r="T52" s="118"/>
    </row>
    <row r="53" spans="1:20" s="90" customFormat="1" x14ac:dyDescent="0.2">
      <c r="A53" s="131"/>
      <c r="B53" s="131"/>
      <c r="C53" s="131"/>
      <c r="D53" s="131"/>
      <c r="E53" s="131"/>
      <c r="F53" s="131"/>
      <c r="G53" s="131"/>
      <c r="H53" s="131"/>
      <c r="I53" s="131"/>
      <c r="J53" s="131"/>
      <c r="K53" s="131"/>
      <c r="L53" s="117"/>
      <c r="M53" s="118"/>
      <c r="N53" s="118"/>
      <c r="O53" s="118"/>
      <c r="P53" s="119"/>
      <c r="Q53" s="119"/>
      <c r="R53" s="118"/>
      <c r="S53" s="118"/>
      <c r="T53" s="118"/>
    </row>
    <row r="54" spans="1:20" s="90" customFormat="1" x14ac:dyDescent="0.2">
      <c r="A54" s="131"/>
      <c r="B54" s="131"/>
      <c r="C54" s="131"/>
      <c r="D54" s="131"/>
      <c r="E54" s="131"/>
      <c r="F54" s="131"/>
      <c r="G54" s="131"/>
      <c r="H54" s="131"/>
      <c r="I54" s="131"/>
      <c r="J54" s="131"/>
      <c r="K54" s="131"/>
      <c r="L54" s="117"/>
      <c r="M54" s="118"/>
      <c r="N54" s="118"/>
      <c r="O54" s="118"/>
      <c r="P54" s="119"/>
      <c r="Q54" s="119"/>
      <c r="R54" s="118"/>
      <c r="S54" s="118"/>
      <c r="T54" s="118"/>
    </row>
    <row r="55" spans="1:20" s="90" customFormat="1" x14ac:dyDescent="0.2">
      <c r="A55" s="131"/>
      <c r="B55" s="131"/>
      <c r="C55" s="131"/>
      <c r="D55" s="131"/>
      <c r="E55" s="131"/>
      <c r="F55" s="131"/>
      <c r="G55" s="131"/>
      <c r="H55" s="131"/>
      <c r="I55" s="131"/>
      <c r="J55" s="131"/>
      <c r="K55" s="131"/>
      <c r="L55" s="117"/>
      <c r="M55" s="118"/>
      <c r="N55" s="118"/>
      <c r="O55" s="118"/>
      <c r="P55" s="119"/>
      <c r="Q55" s="119"/>
      <c r="R55" s="118"/>
      <c r="S55" s="118"/>
      <c r="T55" s="118"/>
    </row>
    <row r="56" spans="1:20" s="90" customFormat="1" x14ac:dyDescent="0.2">
      <c r="A56" s="131"/>
      <c r="B56" s="131"/>
      <c r="C56" s="131"/>
      <c r="D56" s="131"/>
      <c r="E56" s="131"/>
      <c r="F56" s="131"/>
      <c r="G56" s="131"/>
      <c r="H56" s="131"/>
      <c r="I56" s="131"/>
      <c r="J56" s="131"/>
      <c r="K56" s="131"/>
      <c r="L56" s="117"/>
      <c r="M56" s="118"/>
      <c r="N56" s="118"/>
      <c r="O56" s="118"/>
      <c r="P56" s="119"/>
      <c r="Q56" s="119"/>
      <c r="R56" s="118"/>
      <c r="S56" s="118"/>
      <c r="T56" s="118"/>
    </row>
    <row r="57" spans="1:20" s="90" customFormat="1" x14ac:dyDescent="0.2">
      <c r="A57" s="131"/>
      <c r="B57" s="131"/>
      <c r="C57" s="131"/>
      <c r="D57" s="131"/>
      <c r="E57" s="131"/>
      <c r="F57" s="131"/>
      <c r="G57" s="131"/>
      <c r="H57" s="131"/>
      <c r="I57" s="131"/>
      <c r="J57" s="131"/>
      <c r="K57" s="131"/>
      <c r="L57" s="117"/>
      <c r="M57" s="118"/>
      <c r="N57" s="118"/>
      <c r="O57" s="118"/>
      <c r="P57" s="119"/>
      <c r="Q57" s="119"/>
      <c r="R57" s="118"/>
      <c r="S57" s="118"/>
      <c r="T57" s="118"/>
    </row>
    <row r="58" spans="1:20" s="90" customFormat="1" x14ac:dyDescent="0.2">
      <c r="A58" s="131"/>
      <c r="B58" s="131"/>
      <c r="C58" s="131"/>
      <c r="D58" s="131"/>
      <c r="E58" s="131"/>
      <c r="F58" s="131"/>
      <c r="G58" s="131"/>
      <c r="H58" s="131"/>
      <c r="I58" s="131"/>
      <c r="J58" s="131"/>
      <c r="K58" s="131"/>
      <c r="L58" s="117"/>
      <c r="M58" s="118"/>
      <c r="N58" s="118"/>
      <c r="O58" s="118"/>
      <c r="P58" s="119"/>
      <c r="Q58" s="119"/>
      <c r="R58" s="118"/>
      <c r="S58" s="118"/>
      <c r="T58" s="118"/>
    </row>
    <row r="59" spans="1:20" s="90" customFormat="1" x14ac:dyDescent="0.2">
      <c r="A59" s="131"/>
      <c r="B59" s="131"/>
      <c r="C59" s="131"/>
      <c r="D59" s="131"/>
      <c r="E59" s="131"/>
      <c r="F59" s="131"/>
      <c r="G59" s="131"/>
      <c r="H59" s="131"/>
      <c r="I59" s="131"/>
      <c r="J59" s="131"/>
      <c r="K59" s="131"/>
      <c r="L59" s="117"/>
      <c r="M59" s="118"/>
      <c r="N59" s="118"/>
      <c r="O59" s="118"/>
      <c r="P59" s="119"/>
      <c r="Q59" s="119"/>
      <c r="R59" s="118"/>
      <c r="S59" s="118"/>
      <c r="T59" s="118"/>
    </row>
    <row r="60" spans="1:20" s="90" customFormat="1" x14ac:dyDescent="0.2">
      <c r="A60" s="131"/>
      <c r="B60" s="131"/>
      <c r="C60" s="131"/>
      <c r="D60" s="131"/>
      <c r="E60" s="131"/>
      <c r="F60" s="131"/>
      <c r="G60" s="131"/>
      <c r="H60" s="131"/>
      <c r="I60" s="131"/>
      <c r="J60" s="131"/>
      <c r="K60" s="131"/>
      <c r="L60" s="117"/>
      <c r="M60" s="118"/>
      <c r="N60" s="118"/>
      <c r="O60" s="118"/>
      <c r="P60" s="119"/>
      <c r="Q60" s="119"/>
      <c r="R60" s="118"/>
      <c r="S60" s="118"/>
      <c r="T60" s="118"/>
    </row>
    <row r="61" spans="1:20" s="90" customFormat="1" x14ac:dyDescent="0.2">
      <c r="A61" s="131"/>
      <c r="B61" s="131"/>
      <c r="C61" s="131"/>
      <c r="D61" s="131"/>
      <c r="E61" s="131"/>
      <c r="F61" s="131"/>
      <c r="G61" s="131"/>
      <c r="H61" s="131"/>
      <c r="I61" s="131"/>
      <c r="J61" s="131"/>
      <c r="K61" s="131"/>
      <c r="L61" s="117"/>
      <c r="M61" s="118"/>
      <c r="N61" s="118"/>
      <c r="O61" s="118"/>
      <c r="P61" s="119"/>
      <c r="Q61" s="119"/>
      <c r="R61" s="118"/>
      <c r="S61" s="118"/>
      <c r="T61" s="118"/>
    </row>
    <row r="62" spans="1:20" s="90" customFormat="1" x14ac:dyDescent="0.2">
      <c r="A62" s="131"/>
      <c r="B62" s="131"/>
      <c r="C62" s="131"/>
      <c r="D62" s="131"/>
      <c r="E62" s="131"/>
      <c r="F62" s="131"/>
      <c r="G62" s="131"/>
      <c r="H62" s="131"/>
      <c r="I62" s="131"/>
      <c r="J62" s="131"/>
      <c r="K62" s="131"/>
      <c r="L62" s="117"/>
      <c r="M62" s="118"/>
      <c r="N62" s="118"/>
      <c r="O62" s="118"/>
      <c r="P62" s="119"/>
      <c r="Q62" s="119"/>
      <c r="R62" s="118"/>
      <c r="S62" s="118"/>
      <c r="T62" s="118"/>
    </row>
    <row r="63" spans="1:20" s="90" customFormat="1" x14ac:dyDescent="0.2">
      <c r="A63" s="131"/>
      <c r="B63" s="131"/>
      <c r="C63" s="131"/>
      <c r="D63" s="131"/>
      <c r="E63" s="131"/>
      <c r="F63" s="131"/>
      <c r="G63" s="131"/>
      <c r="H63" s="131"/>
      <c r="I63" s="131"/>
      <c r="J63" s="131"/>
      <c r="K63" s="131"/>
      <c r="L63" s="117"/>
      <c r="M63" s="118"/>
      <c r="N63" s="118"/>
      <c r="O63" s="118"/>
      <c r="P63" s="119"/>
      <c r="Q63" s="119"/>
      <c r="R63" s="118"/>
      <c r="S63" s="118"/>
      <c r="T63" s="118"/>
    </row>
    <row r="64" spans="1:20" s="90" customFormat="1" x14ac:dyDescent="0.2">
      <c r="A64" s="131"/>
      <c r="B64" s="131"/>
      <c r="C64" s="131"/>
      <c r="D64" s="131"/>
      <c r="E64" s="131"/>
      <c r="F64" s="131"/>
      <c r="G64" s="131"/>
      <c r="H64" s="131"/>
      <c r="I64" s="131"/>
      <c r="J64" s="131"/>
      <c r="K64" s="131"/>
      <c r="L64" s="117"/>
      <c r="M64" s="118"/>
      <c r="N64" s="118"/>
      <c r="O64" s="118"/>
      <c r="P64" s="119"/>
      <c r="Q64" s="119"/>
      <c r="R64" s="118"/>
      <c r="S64" s="118"/>
      <c r="T64" s="118"/>
    </row>
    <row r="65" spans="1:20" s="90" customFormat="1" x14ac:dyDescent="0.2">
      <c r="A65" s="131"/>
      <c r="B65" s="131"/>
      <c r="C65" s="131"/>
      <c r="D65" s="131"/>
      <c r="E65" s="131"/>
      <c r="F65" s="131"/>
      <c r="G65" s="131"/>
      <c r="H65" s="131"/>
      <c r="I65" s="131"/>
      <c r="J65" s="131"/>
      <c r="K65" s="131"/>
      <c r="L65" s="117"/>
      <c r="M65" s="118"/>
      <c r="N65" s="118"/>
      <c r="O65" s="118"/>
      <c r="P65" s="119"/>
      <c r="Q65" s="119"/>
      <c r="R65" s="118"/>
      <c r="S65" s="118"/>
      <c r="T65" s="118"/>
    </row>
    <row r="66" spans="1:20" s="90" customFormat="1" x14ac:dyDescent="0.2">
      <c r="A66" s="131"/>
      <c r="B66" s="131"/>
      <c r="C66" s="131"/>
      <c r="D66" s="131"/>
      <c r="E66" s="131"/>
      <c r="F66" s="131"/>
      <c r="G66" s="131"/>
      <c r="H66" s="131"/>
      <c r="I66" s="131"/>
      <c r="J66" s="131"/>
      <c r="K66" s="131"/>
      <c r="L66" s="117"/>
      <c r="M66" s="118"/>
      <c r="N66" s="118"/>
      <c r="O66" s="118"/>
      <c r="P66" s="119"/>
      <c r="Q66" s="119"/>
      <c r="R66" s="118"/>
      <c r="S66" s="118"/>
      <c r="T66" s="118"/>
    </row>
    <row r="67" spans="1:20" s="90" customFormat="1" x14ac:dyDescent="0.2">
      <c r="A67" s="131"/>
      <c r="B67" s="131"/>
      <c r="C67" s="131"/>
      <c r="D67" s="131"/>
      <c r="E67" s="131"/>
      <c r="F67" s="131"/>
      <c r="G67" s="131"/>
      <c r="H67" s="131"/>
      <c r="I67" s="131"/>
      <c r="J67" s="131"/>
      <c r="K67" s="131"/>
      <c r="L67" s="117"/>
      <c r="M67" s="118"/>
      <c r="N67" s="118"/>
      <c r="O67" s="118"/>
      <c r="P67" s="119"/>
      <c r="Q67" s="119"/>
      <c r="R67" s="118"/>
      <c r="S67" s="118"/>
      <c r="T67" s="118"/>
    </row>
    <row r="68" spans="1:20" s="90" customFormat="1" x14ac:dyDescent="0.2">
      <c r="A68" s="131"/>
      <c r="B68" s="131"/>
      <c r="C68" s="131"/>
      <c r="D68" s="131"/>
      <c r="E68" s="131"/>
      <c r="F68" s="131"/>
      <c r="G68" s="131"/>
      <c r="H68" s="131"/>
      <c r="I68" s="131"/>
      <c r="J68" s="131"/>
      <c r="K68" s="131"/>
      <c r="L68" s="117"/>
      <c r="M68" s="118"/>
      <c r="N68" s="118"/>
      <c r="O68" s="118"/>
      <c r="P68" s="119"/>
      <c r="Q68" s="119"/>
      <c r="R68" s="118"/>
      <c r="S68" s="118"/>
      <c r="T68" s="118"/>
    </row>
    <row r="69" spans="1:20" s="90" customFormat="1" x14ac:dyDescent="0.2">
      <c r="A69" s="131"/>
      <c r="B69" s="131"/>
      <c r="C69" s="131"/>
      <c r="D69" s="131"/>
      <c r="E69" s="131"/>
      <c r="F69" s="131"/>
      <c r="G69" s="131"/>
      <c r="H69" s="131"/>
      <c r="I69" s="131"/>
      <c r="J69" s="131"/>
      <c r="K69" s="131"/>
      <c r="L69" s="117"/>
      <c r="M69" s="118"/>
      <c r="N69" s="118"/>
      <c r="O69" s="118"/>
      <c r="P69" s="119"/>
      <c r="Q69" s="119"/>
      <c r="R69" s="118"/>
      <c r="S69" s="118"/>
      <c r="T69" s="118"/>
    </row>
    <row r="70" spans="1:20" s="90" customFormat="1" x14ac:dyDescent="0.25">
      <c r="A70" s="131"/>
      <c r="B70" s="131"/>
      <c r="C70" s="18"/>
      <c r="D70" s="18"/>
      <c r="E70" s="18"/>
      <c r="F70" s="18"/>
      <c r="G70" s="18"/>
      <c r="H70" s="131"/>
      <c r="I70" s="131"/>
      <c r="J70" s="131"/>
      <c r="K70" s="131"/>
      <c r="L70" s="117"/>
      <c r="M70" s="118"/>
      <c r="N70" s="118"/>
      <c r="O70" s="118"/>
      <c r="P70" s="119"/>
      <c r="Q70" s="119"/>
      <c r="R70" s="118"/>
      <c r="S70" s="118"/>
      <c r="T70" s="118"/>
    </row>
    <row r="71" spans="1:20" s="90" customFormat="1" x14ac:dyDescent="0.25">
      <c r="A71" s="131"/>
      <c r="B71" s="131"/>
      <c r="C71" s="18"/>
      <c r="D71" s="18"/>
      <c r="E71" s="18"/>
      <c r="F71" s="18"/>
      <c r="G71" s="18"/>
      <c r="H71" s="131"/>
      <c r="I71" s="131"/>
      <c r="J71" s="131"/>
      <c r="K71" s="131"/>
      <c r="L71" s="117"/>
      <c r="M71" s="118"/>
      <c r="N71" s="118"/>
      <c r="O71" s="118"/>
      <c r="P71" s="119"/>
      <c r="Q71" s="119"/>
      <c r="R71" s="118"/>
      <c r="S71" s="118"/>
      <c r="T71" s="118"/>
    </row>
    <row r="72" spans="1:20" s="90" customFormat="1" x14ac:dyDescent="0.2">
      <c r="A72" s="131"/>
      <c r="B72" s="131"/>
      <c r="C72" s="131"/>
      <c r="D72" s="131"/>
      <c r="E72" s="131"/>
      <c r="F72" s="131"/>
      <c r="G72" s="131"/>
      <c r="H72" s="131"/>
      <c r="I72" s="131"/>
      <c r="J72" s="131"/>
      <c r="K72" s="131"/>
      <c r="L72" s="117"/>
      <c r="M72" s="118"/>
      <c r="N72" s="118"/>
      <c r="O72" s="118"/>
      <c r="P72" s="119"/>
      <c r="Q72" s="119"/>
      <c r="R72" s="118"/>
      <c r="S72" s="118"/>
      <c r="T72" s="118"/>
    </row>
    <row r="73" spans="1:20" s="90" customFormat="1" x14ac:dyDescent="0.2">
      <c r="A73" s="131"/>
      <c r="B73" s="131"/>
      <c r="C73" s="131"/>
      <c r="D73" s="131"/>
      <c r="E73" s="131"/>
      <c r="F73" s="131"/>
      <c r="G73" s="131"/>
      <c r="H73" s="131"/>
      <c r="I73" s="131"/>
      <c r="J73" s="131"/>
      <c r="K73" s="131"/>
      <c r="L73" s="117"/>
      <c r="M73" s="118"/>
      <c r="N73" s="118"/>
      <c r="O73" s="118"/>
      <c r="P73" s="119"/>
      <c r="Q73" s="119"/>
      <c r="R73" s="118"/>
      <c r="S73" s="118"/>
      <c r="T73" s="118"/>
    </row>
    <row r="74" spans="1:20" s="90" customFormat="1" x14ac:dyDescent="0.2">
      <c r="A74" s="131"/>
      <c r="B74" s="131"/>
      <c r="C74" s="131"/>
      <c r="D74" s="131"/>
      <c r="E74" s="131"/>
      <c r="F74" s="131"/>
      <c r="G74" s="131"/>
      <c r="H74" s="131"/>
      <c r="I74" s="131"/>
      <c r="J74" s="131"/>
      <c r="K74" s="131"/>
      <c r="L74" s="117"/>
      <c r="M74" s="118"/>
      <c r="N74" s="118"/>
      <c r="O74" s="118"/>
      <c r="P74" s="119"/>
      <c r="Q74" s="119"/>
      <c r="R74" s="118"/>
      <c r="S74" s="118"/>
      <c r="T74" s="118"/>
    </row>
    <row r="75" spans="1:20" s="90" customFormat="1" x14ac:dyDescent="0.2">
      <c r="A75" s="131"/>
      <c r="B75" s="131"/>
      <c r="C75" s="131"/>
      <c r="D75" s="131"/>
      <c r="E75" s="131"/>
      <c r="F75" s="131"/>
      <c r="G75" s="131"/>
      <c r="H75" s="131"/>
      <c r="I75" s="131"/>
      <c r="J75" s="131"/>
      <c r="K75" s="131"/>
      <c r="L75" s="117"/>
      <c r="M75" s="118"/>
      <c r="N75" s="118"/>
      <c r="O75" s="118"/>
      <c r="P75" s="119"/>
      <c r="Q75" s="119"/>
      <c r="R75" s="118"/>
      <c r="S75" s="118"/>
      <c r="T75" s="118"/>
    </row>
    <row r="76" spans="1:20" s="90" customFormat="1" x14ac:dyDescent="0.2">
      <c r="A76" s="131"/>
      <c r="B76" s="131"/>
      <c r="C76" s="131"/>
      <c r="D76" s="131"/>
      <c r="E76" s="131"/>
      <c r="F76" s="131"/>
      <c r="G76" s="131"/>
      <c r="H76" s="131"/>
      <c r="I76" s="131"/>
      <c r="J76" s="131"/>
      <c r="K76" s="131"/>
      <c r="L76" s="117"/>
      <c r="M76" s="118"/>
      <c r="N76" s="118"/>
      <c r="O76" s="118"/>
      <c r="P76" s="119"/>
      <c r="Q76" s="119"/>
      <c r="R76" s="118"/>
      <c r="S76" s="118"/>
      <c r="T76" s="118"/>
    </row>
    <row r="77" spans="1:20" s="90" customFormat="1" x14ac:dyDescent="0.25">
      <c r="A77" s="112" t="s">
        <v>45</v>
      </c>
      <c r="B77" s="113" t="s">
        <v>52</v>
      </c>
      <c r="C77" s="131"/>
      <c r="D77" s="131"/>
      <c r="E77" s="131"/>
      <c r="F77" s="131"/>
      <c r="G77" s="131"/>
      <c r="H77" s="131"/>
      <c r="I77" s="131"/>
      <c r="J77" s="131"/>
      <c r="K77" s="131"/>
      <c r="L77" s="117"/>
      <c r="M77" s="118"/>
      <c r="N77" s="118"/>
      <c r="O77" s="118"/>
      <c r="P77" s="119"/>
      <c r="Q77" s="119"/>
      <c r="R77" s="118"/>
      <c r="S77" s="118"/>
      <c r="T77" s="118"/>
    </row>
    <row r="78" spans="1:20" s="90" customFormat="1" x14ac:dyDescent="0.25">
      <c r="A78" s="18"/>
      <c r="B78" s="113" t="s">
        <v>51</v>
      </c>
      <c r="C78" s="131"/>
      <c r="D78" s="131"/>
      <c r="E78" s="131"/>
      <c r="F78" s="131"/>
      <c r="G78" s="131"/>
      <c r="H78" s="131"/>
      <c r="I78" s="131"/>
      <c r="J78" s="131"/>
      <c r="K78" s="131"/>
      <c r="L78" s="117"/>
      <c r="M78" s="118"/>
      <c r="N78" s="118"/>
      <c r="O78" s="118"/>
      <c r="P78" s="119"/>
      <c r="Q78" s="119"/>
      <c r="R78" s="118"/>
      <c r="S78" s="118"/>
      <c r="T78" s="118"/>
    </row>
  </sheetData>
  <sheetProtection sheet="1" objects="1" scenarios="1" selectLockedCells="1"/>
  <customSheetViews>
    <customSheetView guid="{4214CDFF-9EF0-4733-BBC8-013666DB4508}" showRuler="0">
      <pageMargins left="0.75" right="0.75" top="1" bottom="1" header="0.5" footer="0.5"/>
      <headerFooter alignWithMargins="0"/>
    </customSheetView>
    <customSheetView guid="{8131837E-129A-4F2B-9D8F-CE5EB4777011}" scale="125" printArea="1" showRuler="0" topLeftCell="A66">
      <selection sqref="A1:K72"/>
      <rowBreaks count="2" manualBreakCount="2">
        <brk id="25" max="10" man="1"/>
        <brk id="42" max="10" man="1"/>
      </rowBreaks>
      <colBreaks count="1" manualBreakCount="1">
        <brk id="11" max="43" man="1"/>
      </colBreaks>
      <pageMargins left="0.74803149606299202" right="0.74803149606299202" top="0.66929133858267698" bottom="0.98425196850393704" header="0.511811023622047" footer="0.511811023622047"/>
      <printOptions horizontalCentered="1"/>
      <pageSetup orientation="landscape" horizontalDpi="1200" verticalDpi="1200" r:id="rId1"/>
      <headerFooter alignWithMargins="0"/>
    </customSheetView>
  </customSheetViews>
  <mergeCells count="29">
    <mergeCell ref="C21:J21"/>
    <mergeCell ref="I23:J23"/>
    <mergeCell ref="E23:H23"/>
    <mergeCell ref="B23:D23"/>
    <mergeCell ref="C17:J17"/>
    <mergeCell ref="C18:J18"/>
    <mergeCell ref="C19:J19"/>
    <mergeCell ref="C20:J20"/>
    <mergeCell ref="L12:P12"/>
    <mergeCell ref="L2:P2"/>
    <mergeCell ref="R2:T2"/>
    <mergeCell ref="L37:P37"/>
    <mergeCell ref="L21:P21"/>
    <mergeCell ref="L29:P29"/>
    <mergeCell ref="I14:J14"/>
    <mergeCell ref="I15:J15"/>
    <mergeCell ref="C4:D4"/>
    <mergeCell ref="H4:I4"/>
    <mergeCell ref="H8:J8"/>
    <mergeCell ref="H9:J9"/>
    <mergeCell ref="H10:J10"/>
    <mergeCell ref="G11:J11"/>
    <mergeCell ref="G14:H14"/>
    <mergeCell ref="G15:H15"/>
    <mergeCell ref="A2:K2"/>
    <mergeCell ref="G6:J6"/>
    <mergeCell ref="H7:J7"/>
    <mergeCell ref="C7:D7"/>
    <mergeCell ref="B6:D6"/>
  </mergeCells>
  <phoneticPr fontId="3" type="noConversion"/>
  <hyperlinks>
    <hyperlink ref="E23:H23" r:id="rId2" display="Email: holzapfelcb@agr.gc.ca" xr:uid="{8FE373DB-A7BF-4B49-8B06-F10445E8495F}"/>
  </hyperlinks>
  <printOptions horizontalCentered="1"/>
  <pageMargins left="0.74803149606299213" right="0.74803149606299213" top="0.98425196850393704" bottom="0.98425196850393704" header="0.51181102362204722" footer="0.51181102362204722"/>
  <pageSetup orientation="landscape" horizontalDpi="1200" verticalDpi="1200" r:id="rId3"/>
  <headerFooter alignWithMargins="0">
    <oddHeader>&amp;LRandomized Complete Block Design&amp;RIHARF Data Analysis Tool v1.1</oddHeader>
    <oddFooter>Page &amp;P of &amp;N</oddFooter>
  </headerFooter>
  <rowBreaks count="2" manualBreakCount="2">
    <brk id="25" max="10" man="1"/>
    <brk id="48" max="10" man="1"/>
  </rowBreaks>
  <colBreaks count="1" manualBreakCount="1">
    <brk id="11" max="43" man="1"/>
  </colBreaks>
  <ignoredErrors>
    <ignoredError sqref="H13:I13" formulaRange="1"/>
  </ignoredErrors>
  <drawing r:id="rId4"/>
  <legacyDrawing r:id="rId5"/>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89848E-750D-407B-BD07-63D305AC9B93}">
  <sheetPr>
    <pageSetUpPr autoPageBreaks="0"/>
  </sheetPr>
  <dimension ref="A1:Q111"/>
  <sheetViews>
    <sheetView tabSelected="1" zoomScale="125" zoomScaleNormal="100" zoomScaleSheetLayoutView="100" workbookViewId="0">
      <selection activeCell="C11" sqref="C11"/>
    </sheetView>
  </sheetViews>
  <sheetFormatPr defaultRowHeight="15.75" x14ac:dyDescent="0.25"/>
  <cols>
    <col min="1" max="1" width="6.5703125" style="4" customWidth="1"/>
    <col min="2" max="2" width="8" style="4" customWidth="1"/>
    <col min="3" max="4" width="9.5703125" style="4" customWidth="1"/>
    <col min="5" max="5" width="12.28515625" style="4" customWidth="1"/>
    <col min="6" max="6" width="6.28515625" style="4" customWidth="1"/>
    <col min="7" max="7" width="22.7109375" style="4" customWidth="1"/>
    <col min="8" max="8" width="10.5703125" style="4" bestFit="1" customWidth="1"/>
    <col min="9" max="9" width="10.42578125" style="4" customWidth="1"/>
    <col min="10" max="11" width="3.28515625" style="4" customWidth="1"/>
    <col min="12" max="21" width="9.140625" style="4"/>
    <col min="22" max="22" width="13" style="4" customWidth="1"/>
    <col min="23" max="16384" width="9.140625" style="4"/>
  </cols>
  <sheetData>
    <row r="1" spans="1:10" s="4" customFormat="1" ht="72" customHeight="1" x14ac:dyDescent="0.25">
      <c r="A1" s="1"/>
      <c r="B1" s="2"/>
      <c r="C1" s="2"/>
      <c r="D1" s="2"/>
      <c r="E1" s="2"/>
      <c r="F1" s="2"/>
      <c r="G1" s="2"/>
      <c r="H1" s="2"/>
      <c r="I1" s="2"/>
      <c r="J1" s="3"/>
    </row>
    <row r="2" spans="1:10" s="8" customFormat="1" ht="18.75" x14ac:dyDescent="0.3">
      <c r="A2" s="5" t="s">
        <v>91</v>
      </c>
      <c r="B2" s="6"/>
      <c r="C2" s="6"/>
      <c r="D2" s="6"/>
      <c r="E2" s="6"/>
      <c r="F2" s="6"/>
      <c r="G2" s="6"/>
      <c r="H2" s="6"/>
      <c r="I2" s="6"/>
      <c r="J2" s="7"/>
    </row>
    <row r="3" spans="1:10" s="4" customFormat="1" ht="20.25" customHeight="1" x14ac:dyDescent="0.25">
      <c r="A3" s="9"/>
      <c r="B3" s="10" t="s">
        <v>30</v>
      </c>
      <c r="C3" s="11" t="s">
        <v>39</v>
      </c>
      <c r="D3" s="11"/>
      <c r="E3" s="12" t="s">
        <v>31</v>
      </c>
      <c r="F3" s="13">
        <v>2024</v>
      </c>
      <c r="G3" s="14" t="s">
        <v>32</v>
      </c>
      <c r="H3" s="15" t="s">
        <v>28</v>
      </c>
      <c r="I3" s="15"/>
      <c r="J3" s="16"/>
    </row>
    <row r="4" spans="1:10" s="4" customFormat="1" ht="6" customHeight="1" thickBot="1" x14ac:dyDescent="0.3">
      <c r="A4" s="17"/>
      <c r="B4" s="18"/>
      <c r="C4" s="18"/>
      <c r="D4" s="18"/>
      <c r="E4" s="18"/>
      <c r="F4" s="18"/>
      <c r="G4" s="18"/>
      <c r="H4" s="18"/>
      <c r="I4" s="18"/>
      <c r="J4" s="16"/>
    </row>
    <row r="5" spans="1:10" s="26" customFormat="1" ht="15.75" customHeight="1" x14ac:dyDescent="0.3">
      <c r="A5" s="17"/>
      <c r="B5" s="19" t="s">
        <v>4</v>
      </c>
      <c r="C5" s="20"/>
      <c r="D5" s="20"/>
      <c r="E5" s="21"/>
      <c r="F5" s="18"/>
      <c r="G5" s="22" t="s">
        <v>5</v>
      </c>
      <c r="H5" s="23"/>
      <c r="I5" s="24"/>
      <c r="J5" s="25"/>
    </row>
    <row r="6" spans="1:10" s="4" customFormat="1" x14ac:dyDescent="0.25">
      <c r="A6" s="27"/>
      <c r="B6" s="28" t="s">
        <v>54</v>
      </c>
      <c r="C6" s="29" t="s">
        <v>0</v>
      </c>
      <c r="D6" s="29"/>
      <c r="E6" s="30" t="s">
        <v>1</v>
      </c>
      <c r="F6" s="31"/>
      <c r="G6" s="32"/>
      <c r="H6" s="33" t="s">
        <v>0</v>
      </c>
      <c r="I6" s="34"/>
      <c r="J6" s="35"/>
    </row>
    <row r="7" spans="1:10" s="4" customFormat="1" x14ac:dyDescent="0.25">
      <c r="A7" s="17"/>
      <c r="B7" s="36" t="s">
        <v>3</v>
      </c>
      <c r="C7" s="37">
        <v>1</v>
      </c>
      <c r="D7" s="37">
        <v>2</v>
      </c>
      <c r="E7" s="38" t="s">
        <v>2</v>
      </c>
      <c r="F7" s="18"/>
      <c r="G7" s="39" t="s">
        <v>6</v>
      </c>
      <c r="H7" s="40">
        <v>1</v>
      </c>
      <c r="I7" s="41">
        <v>2</v>
      </c>
      <c r="J7" s="16"/>
    </row>
    <row r="8" spans="1:10" s="4" customFormat="1" x14ac:dyDescent="0.25">
      <c r="A8" s="17"/>
      <c r="B8" s="42">
        <v>1</v>
      </c>
      <c r="C8" s="43">
        <v>1543</v>
      </c>
      <c r="D8" s="43">
        <v>1544</v>
      </c>
      <c r="E8" s="44">
        <f>C8-D8</f>
        <v>-1</v>
      </c>
      <c r="F8" s="18"/>
      <c r="G8" s="45" t="s">
        <v>10</v>
      </c>
      <c r="H8" s="46">
        <f>COUNT(C8:C31)</f>
        <v>10</v>
      </c>
      <c r="I8" s="47">
        <f>COUNT(D8:D31)</f>
        <v>10</v>
      </c>
      <c r="J8" s="16"/>
    </row>
    <row r="9" spans="1:10" s="4" customFormat="1" x14ac:dyDescent="0.25">
      <c r="A9" s="17"/>
      <c r="B9" s="48">
        <v>2</v>
      </c>
      <c r="C9" s="49">
        <v>1576</v>
      </c>
      <c r="D9" s="49">
        <v>1650</v>
      </c>
      <c r="E9" s="50">
        <f t="shared" ref="E9:E31" si="0">C9-D9</f>
        <v>-74</v>
      </c>
      <c r="F9" s="18"/>
      <c r="G9" s="45" t="s">
        <v>7</v>
      </c>
      <c r="H9" s="51">
        <f>AVERAGE(C8:C31)</f>
        <v>1586.3</v>
      </c>
      <c r="I9" s="52">
        <f>AVERAGE(D8:D31)</f>
        <v>1770.7</v>
      </c>
      <c r="J9" s="16"/>
    </row>
    <row r="10" spans="1:10" s="4" customFormat="1" x14ac:dyDescent="0.25">
      <c r="A10" s="17"/>
      <c r="B10" s="48">
        <v>3</v>
      </c>
      <c r="C10" s="49">
        <v>1500</v>
      </c>
      <c r="D10" s="49">
        <v>2100</v>
      </c>
      <c r="E10" s="50">
        <f t="shared" si="0"/>
        <v>-600</v>
      </c>
      <c r="F10" s="18"/>
      <c r="G10" s="45" t="s">
        <v>8</v>
      </c>
      <c r="H10" s="51">
        <f>STDEV(C8:C31)</f>
        <v>84.86204491211997</v>
      </c>
      <c r="I10" s="52">
        <f>STDEV(D8:D31)</f>
        <v>175.57907367084243</v>
      </c>
      <c r="J10" s="16"/>
    </row>
    <row r="11" spans="1:10" s="4" customFormat="1" ht="15" customHeight="1" x14ac:dyDescent="0.25">
      <c r="A11" s="17"/>
      <c r="B11" s="48">
        <v>4</v>
      </c>
      <c r="C11" s="49">
        <v>1740</v>
      </c>
      <c r="D11" s="49">
        <v>1890</v>
      </c>
      <c r="E11" s="50">
        <f t="shared" si="0"/>
        <v>-150</v>
      </c>
      <c r="F11" s="18"/>
      <c r="G11" s="53" t="s">
        <v>53</v>
      </c>
      <c r="H11" s="54">
        <f>CONFIDENCE(0.05,H10,H8)</f>
        <v>52.597073867738537</v>
      </c>
      <c r="I11" s="55">
        <f>CONFIDENCE(0.05,I10,I8)</f>
        <v>108.82303763782474</v>
      </c>
      <c r="J11" s="16"/>
    </row>
    <row r="12" spans="1:10" s="4" customFormat="1" ht="15" customHeight="1" x14ac:dyDescent="0.25">
      <c r="A12" s="17"/>
      <c r="B12" s="48">
        <v>5</v>
      </c>
      <c r="C12" s="49">
        <v>1567</v>
      </c>
      <c r="D12" s="49">
        <v>1798</v>
      </c>
      <c r="E12" s="50">
        <f t="shared" si="0"/>
        <v>-231</v>
      </c>
      <c r="F12" s="18"/>
      <c r="G12" s="56"/>
      <c r="H12" s="54"/>
      <c r="I12" s="55"/>
      <c r="J12" s="16"/>
    </row>
    <row r="13" spans="1:10" s="4" customFormat="1" x14ac:dyDescent="0.25">
      <c r="A13" s="17"/>
      <c r="B13" s="48">
        <v>6</v>
      </c>
      <c r="C13" s="49">
        <v>1700</v>
      </c>
      <c r="D13" s="49">
        <v>1600</v>
      </c>
      <c r="E13" s="50">
        <f t="shared" si="0"/>
        <v>100</v>
      </c>
      <c r="F13" s="18"/>
      <c r="G13" s="57" t="s">
        <v>11</v>
      </c>
      <c r="H13" s="58"/>
      <c r="I13" s="59"/>
      <c r="J13" s="16"/>
    </row>
    <row r="14" spans="1:10" s="4" customFormat="1" ht="18" x14ac:dyDescent="0.25">
      <c r="A14" s="17"/>
      <c r="B14" s="48">
        <v>7</v>
      </c>
      <c r="C14" s="49">
        <v>1590</v>
      </c>
      <c r="D14" s="49">
        <v>1680</v>
      </c>
      <c r="E14" s="50">
        <f t="shared" si="0"/>
        <v>-90</v>
      </c>
      <c r="F14" s="18"/>
      <c r="G14" s="60"/>
      <c r="H14" s="61" t="s">
        <v>92</v>
      </c>
      <c r="I14" s="62"/>
      <c r="J14" s="16"/>
    </row>
    <row r="15" spans="1:10" s="4" customFormat="1" x14ac:dyDescent="0.25">
      <c r="A15" s="17"/>
      <c r="B15" s="48">
        <v>8</v>
      </c>
      <c r="C15" s="49">
        <v>1456</v>
      </c>
      <c r="D15" s="49">
        <v>1789</v>
      </c>
      <c r="E15" s="50">
        <f t="shared" si="0"/>
        <v>-333</v>
      </c>
      <c r="F15" s="18"/>
      <c r="G15" s="63" t="s">
        <v>43</v>
      </c>
      <c r="H15" s="64">
        <f>H9-I9</f>
        <v>-184.40000000000009</v>
      </c>
      <c r="I15" s="65"/>
      <c r="J15" s="16"/>
    </row>
    <row r="16" spans="1:10" s="4" customFormat="1" x14ac:dyDescent="0.25">
      <c r="A16" s="17"/>
      <c r="B16" s="48">
        <v>9</v>
      </c>
      <c r="C16" s="49">
        <v>1621</v>
      </c>
      <c r="D16" s="49">
        <v>1680</v>
      </c>
      <c r="E16" s="50">
        <f t="shared" si="0"/>
        <v>-59</v>
      </c>
      <c r="F16" s="18"/>
      <c r="G16" s="66" t="s">
        <v>2</v>
      </c>
      <c r="H16" s="67"/>
      <c r="I16" s="68"/>
      <c r="J16" s="16"/>
    </row>
    <row r="17" spans="1:11" s="4" customFormat="1" x14ac:dyDescent="0.25">
      <c r="A17" s="17"/>
      <c r="B17" s="48">
        <v>10</v>
      </c>
      <c r="C17" s="49">
        <v>1570</v>
      </c>
      <c r="D17" s="49">
        <v>1976</v>
      </c>
      <c r="E17" s="50">
        <f t="shared" si="0"/>
        <v>-406</v>
      </c>
      <c r="F17" s="18"/>
      <c r="G17" s="69" t="s">
        <v>9</v>
      </c>
      <c r="H17" s="70">
        <f>TTEST(C8:C31,D8:D31,2,1)</f>
        <v>2.1724465787852278E-2</v>
      </c>
      <c r="I17" s="71"/>
      <c r="J17" s="16"/>
    </row>
    <row r="18" spans="1:11" s="4" customFormat="1" ht="16.5" thickBot="1" x14ac:dyDescent="0.3">
      <c r="A18" s="17"/>
      <c r="B18" s="48">
        <v>11</v>
      </c>
      <c r="C18" s="49"/>
      <c r="D18" s="49"/>
      <c r="E18" s="50">
        <f t="shared" si="0"/>
        <v>0</v>
      </c>
      <c r="F18" s="18"/>
      <c r="G18" s="72"/>
      <c r="H18" s="73"/>
      <c r="I18" s="74"/>
      <c r="J18" s="16"/>
    </row>
    <row r="19" spans="1:11" s="4" customFormat="1" ht="18.75" x14ac:dyDescent="0.3">
      <c r="A19" s="17"/>
      <c r="B19" s="48">
        <v>12</v>
      </c>
      <c r="C19" s="49"/>
      <c r="D19" s="49"/>
      <c r="E19" s="50">
        <f t="shared" si="0"/>
        <v>0</v>
      </c>
      <c r="F19" s="18"/>
      <c r="G19" s="18"/>
      <c r="H19" s="75"/>
      <c r="I19" s="75"/>
      <c r="J19" s="16"/>
    </row>
    <row r="20" spans="1:11" s="4" customFormat="1" ht="18.75" x14ac:dyDescent="0.3">
      <c r="A20" s="17"/>
      <c r="B20" s="48">
        <v>13</v>
      </c>
      <c r="C20" s="49"/>
      <c r="D20" s="49"/>
      <c r="E20" s="50">
        <f t="shared" si="0"/>
        <v>0</v>
      </c>
      <c r="F20" s="18"/>
      <c r="G20" s="76" t="s">
        <v>42</v>
      </c>
      <c r="H20" s="75"/>
      <c r="I20" s="75"/>
      <c r="J20" s="16"/>
    </row>
    <row r="21" spans="1:11" s="4" customFormat="1" ht="18.75" x14ac:dyDescent="0.3">
      <c r="A21" s="17"/>
      <c r="B21" s="48">
        <v>14</v>
      </c>
      <c r="C21" s="49"/>
      <c r="D21" s="49"/>
      <c r="E21" s="50">
        <f t="shared" si="0"/>
        <v>0</v>
      </c>
      <c r="F21" s="18"/>
      <c r="G21" s="77"/>
      <c r="H21" s="77"/>
      <c r="I21" s="77"/>
      <c r="J21" s="16"/>
    </row>
    <row r="22" spans="1:11" s="4" customFormat="1" ht="18.75" x14ac:dyDescent="0.3">
      <c r="A22" s="17"/>
      <c r="B22" s="48">
        <v>15</v>
      </c>
      <c r="C22" s="49"/>
      <c r="D22" s="49"/>
      <c r="E22" s="50">
        <f t="shared" si="0"/>
        <v>0</v>
      </c>
      <c r="F22" s="18"/>
      <c r="G22" s="78"/>
      <c r="H22" s="78"/>
      <c r="I22" s="78"/>
      <c r="J22" s="16"/>
    </row>
    <row r="23" spans="1:11" s="4" customFormat="1" ht="18.75" x14ac:dyDescent="0.3">
      <c r="A23" s="17"/>
      <c r="B23" s="48">
        <v>16</v>
      </c>
      <c r="C23" s="49"/>
      <c r="D23" s="49"/>
      <c r="E23" s="50">
        <f t="shared" si="0"/>
        <v>0</v>
      </c>
      <c r="F23" s="18"/>
      <c r="G23" s="78"/>
      <c r="H23" s="78"/>
      <c r="I23" s="78"/>
      <c r="J23" s="16"/>
    </row>
    <row r="24" spans="1:11" s="4" customFormat="1" ht="18.75" x14ac:dyDescent="0.3">
      <c r="A24" s="17"/>
      <c r="B24" s="48">
        <v>17</v>
      </c>
      <c r="C24" s="49"/>
      <c r="D24" s="49"/>
      <c r="E24" s="50">
        <f t="shared" si="0"/>
        <v>0</v>
      </c>
      <c r="F24" s="18"/>
      <c r="G24" s="78"/>
      <c r="H24" s="78"/>
      <c r="I24" s="78"/>
      <c r="J24" s="16"/>
    </row>
    <row r="25" spans="1:11" s="4" customFormat="1" ht="18.75" x14ac:dyDescent="0.3">
      <c r="A25" s="17"/>
      <c r="B25" s="48">
        <v>18</v>
      </c>
      <c r="C25" s="49"/>
      <c r="D25" s="49"/>
      <c r="E25" s="50">
        <f t="shared" si="0"/>
        <v>0</v>
      </c>
      <c r="F25" s="18"/>
      <c r="G25" s="78"/>
      <c r="H25" s="78"/>
      <c r="I25" s="78"/>
      <c r="J25" s="16"/>
    </row>
    <row r="26" spans="1:11" s="4" customFormat="1" ht="18.75" x14ac:dyDescent="0.3">
      <c r="A26" s="17"/>
      <c r="B26" s="48">
        <v>19</v>
      </c>
      <c r="C26" s="49"/>
      <c r="D26" s="49"/>
      <c r="E26" s="50">
        <f t="shared" si="0"/>
        <v>0</v>
      </c>
      <c r="F26" s="18"/>
      <c r="G26" s="78"/>
      <c r="H26" s="78"/>
      <c r="I26" s="78"/>
      <c r="J26" s="16"/>
    </row>
    <row r="27" spans="1:11" s="4" customFormat="1" ht="18" customHeight="1" x14ac:dyDescent="0.25">
      <c r="A27" s="17"/>
      <c r="B27" s="48">
        <v>20</v>
      </c>
      <c r="C27" s="49"/>
      <c r="D27" s="49"/>
      <c r="E27" s="50">
        <f t="shared" si="0"/>
        <v>0</v>
      </c>
      <c r="F27" s="18"/>
      <c r="G27" s="79" t="s">
        <v>93</v>
      </c>
      <c r="H27" s="79"/>
      <c r="I27" s="79"/>
      <c r="J27" s="16"/>
    </row>
    <row r="28" spans="1:11" s="4" customFormat="1" ht="18" customHeight="1" x14ac:dyDescent="0.25">
      <c r="A28" s="17"/>
      <c r="B28" s="48">
        <v>21</v>
      </c>
      <c r="C28" s="49"/>
      <c r="D28" s="49"/>
      <c r="E28" s="50">
        <f t="shared" si="0"/>
        <v>0</v>
      </c>
      <c r="F28" s="18"/>
      <c r="G28" s="80"/>
      <c r="H28" s="80"/>
      <c r="I28" s="80"/>
      <c r="J28" s="16"/>
    </row>
    <row r="29" spans="1:11" s="4" customFormat="1" ht="18" customHeight="1" x14ac:dyDescent="0.25">
      <c r="A29" s="17"/>
      <c r="B29" s="48">
        <v>22</v>
      </c>
      <c r="C29" s="49"/>
      <c r="D29" s="49"/>
      <c r="E29" s="50">
        <f t="shared" si="0"/>
        <v>0</v>
      </c>
      <c r="F29" s="18"/>
      <c r="G29" s="80"/>
      <c r="H29" s="80"/>
      <c r="I29" s="80"/>
      <c r="J29" s="16"/>
    </row>
    <row r="30" spans="1:11" s="4" customFormat="1" ht="18" customHeight="1" x14ac:dyDescent="0.25">
      <c r="A30" s="17"/>
      <c r="B30" s="48">
        <v>23</v>
      </c>
      <c r="C30" s="49"/>
      <c r="D30" s="49"/>
      <c r="E30" s="50">
        <f t="shared" si="0"/>
        <v>0</v>
      </c>
      <c r="F30" s="18"/>
      <c r="G30" s="80"/>
      <c r="H30" s="80"/>
      <c r="I30" s="80"/>
      <c r="J30" s="16"/>
    </row>
    <row r="31" spans="1:11" s="4" customFormat="1" ht="18.75" customHeight="1" thickBot="1" x14ac:dyDescent="0.3">
      <c r="A31" s="17"/>
      <c r="B31" s="81">
        <v>24</v>
      </c>
      <c r="C31" s="82"/>
      <c r="D31" s="82"/>
      <c r="E31" s="83">
        <f t="shared" si="0"/>
        <v>0</v>
      </c>
      <c r="F31" s="18"/>
      <c r="G31" s="80"/>
      <c r="H31" s="80"/>
      <c r="I31" s="80"/>
      <c r="J31" s="16"/>
    </row>
    <row r="32" spans="1:11" s="4" customFormat="1" ht="18.75" customHeight="1" x14ac:dyDescent="0.25">
      <c r="A32" s="84" t="s">
        <v>29</v>
      </c>
      <c r="B32" s="85"/>
      <c r="C32" s="85"/>
      <c r="D32" s="86"/>
      <c r="E32" s="87" t="s">
        <v>90</v>
      </c>
      <c r="F32" s="87"/>
      <c r="G32" s="87"/>
      <c r="H32" s="88" t="s">
        <v>56</v>
      </c>
      <c r="I32" s="88"/>
      <c r="J32" s="89"/>
      <c r="K32" s="90"/>
    </row>
    <row r="33" spans="1:17" s="4" customFormat="1" ht="8.25" customHeight="1" x14ac:dyDescent="0.25">
      <c r="A33" s="91"/>
      <c r="B33" s="92"/>
      <c r="C33" s="93"/>
      <c r="D33" s="93"/>
      <c r="E33" s="94"/>
      <c r="F33" s="95"/>
      <c r="G33" s="96"/>
      <c r="H33" s="96"/>
      <c r="I33" s="96"/>
      <c r="J33" s="97"/>
    </row>
    <row r="34" spans="1:17" s="101" customFormat="1" ht="17.25" x14ac:dyDescent="0.2">
      <c r="A34" s="98" t="s">
        <v>41</v>
      </c>
      <c r="B34" s="99"/>
      <c r="C34" s="99"/>
      <c r="D34" s="99"/>
      <c r="E34" s="99"/>
      <c r="F34" s="100"/>
      <c r="G34" s="100"/>
      <c r="H34" s="100"/>
      <c r="I34" s="100"/>
      <c r="J34" s="100"/>
      <c r="L34" s="102"/>
      <c r="M34" s="102"/>
      <c r="N34" s="102"/>
      <c r="O34" s="102"/>
      <c r="P34" s="103"/>
      <c r="Q34" s="104"/>
    </row>
    <row r="35" spans="1:17" s="101" customFormat="1" ht="17.25" x14ac:dyDescent="0.2">
      <c r="A35" s="99" t="s">
        <v>44</v>
      </c>
      <c r="B35" s="99"/>
      <c r="C35" s="99"/>
      <c r="D35" s="99"/>
      <c r="E35" s="99"/>
      <c r="F35" s="100"/>
      <c r="G35" s="100"/>
      <c r="H35" s="100"/>
      <c r="I35" s="100"/>
      <c r="J35" s="100"/>
      <c r="L35" s="102"/>
      <c r="M35" s="102"/>
      <c r="N35" s="102"/>
      <c r="O35" s="102"/>
      <c r="P35" s="103"/>
      <c r="Q35" s="104"/>
    </row>
    <row r="36" spans="1:17" s="101" customFormat="1" ht="17.25" x14ac:dyDescent="0.2">
      <c r="A36" s="99"/>
      <c r="B36" s="99" t="s">
        <v>50</v>
      </c>
      <c r="C36" s="99"/>
      <c r="D36" s="99"/>
      <c r="E36" s="99"/>
      <c r="F36" s="100"/>
      <c r="G36" s="100"/>
      <c r="H36" s="100"/>
      <c r="I36" s="100"/>
      <c r="J36" s="100"/>
      <c r="L36" s="102"/>
      <c r="M36" s="102"/>
      <c r="N36" s="102"/>
      <c r="O36" s="102"/>
      <c r="P36" s="103"/>
      <c r="Q36" s="104"/>
    </row>
    <row r="37" spans="1:17" s="101" customFormat="1" ht="17.25" x14ac:dyDescent="0.2">
      <c r="A37" s="99"/>
      <c r="B37" s="99"/>
      <c r="C37" s="99"/>
      <c r="D37" s="99"/>
      <c r="E37" s="99"/>
      <c r="F37" s="100"/>
      <c r="G37" s="100"/>
      <c r="H37" s="100"/>
      <c r="I37" s="100"/>
      <c r="J37" s="100"/>
      <c r="L37" s="102"/>
      <c r="M37" s="102"/>
      <c r="N37" s="102"/>
      <c r="O37" s="102"/>
      <c r="P37" s="103"/>
      <c r="Q37" s="104"/>
    </row>
    <row r="38" spans="1:17" s="101" customFormat="1" ht="17.25" x14ac:dyDescent="0.2">
      <c r="A38" s="99" t="s">
        <v>58</v>
      </c>
      <c r="B38" s="99"/>
      <c r="C38" s="99"/>
      <c r="D38" s="99"/>
      <c r="E38" s="99"/>
      <c r="F38" s="100"/>
      <c r="G38" s="100"/>
      <c r="H38" s="100"/>
      <c r="I38" s="100"/>
      <c r="J38" s="100"/>
      <c r="L38" s="102"/>
      <c r="M38" s="102"/>
      <c r="N38" s="105"/>
      <c r="O38" s="102"/>
      <c r="P38" s="103"/>
      <c r="Q38" s="104"/>
    </row>
    <row r="39" spans="1:17" s="101" customFormat="1" ht="17.25" x14ac:dyDescent="0.2">
      <c r="A39" s="99"/>
      <c r="B39" s="99" t="s">
        <v>59</v>
      </c>
      <c r="C39" s="99"/>
      <c r="D39" s="99"/>
      <c r="E39" s="99"/>
      <c r="F39" s="100"/>
      <c r="G39" s="100"/>
      <c r="H39" s="100"/>
      <c r="I39" s="100"/>
      <c r="J39" s="100"/>
      <c r="L39" s="106"/>
      <c r="M39" s="106"/>
      <c r="N39" s="106"/>
      <c r="O39" s="106"/>
      <c r="P39" s="106"/>
      <c r="Q39" s="104"/>
    </row>
    <row r="40" spans="1:17" s="101" customFormat="1" ht="17.25" x14ac:dyDescent="0.2">
      <c r="A40" s="99"/>
      <c r="B40" s="99" t="s">
        <v>60</v>
      </c>
      <c r="C40" s="99"/>
      <c r="D40" s="99"/>
      <c r="E40" s="99"/>
      <c r="F40" s="100"/>
      <c r="G40" s="100"/>
      <c r="H40" s="100"/>
      <c r="I40" s="100"/>
      <c r="J40" s="100"/>
      <c r="L40" s="107"/>
      <c r="M40" s="107"/>
      <c r="N40" s="107"/>
      <c r="O40" s="107"/>
      <c r="P40" s="103"/>
      <c r="Q40" s="104"/>
    </row>
    <row r="41" spans="1:17" s="101" customFormat="1" ht="17.25" x14ac:dyDescent="0.2">
      <c r="D41" s="99"/>
      <c r="E41" s="99"/>
      <c r="F41" s="100"/>
      <c r="G41" s="100"/>
      <c r="H41" s="100"/>
      <c r="I41" s="100"/>
      <c r="J41" s="100"/>
      <c r="L41" s="102"/>
      <c r="M41" s="102"/>
      <c r="N41" s="102"/>
      <c r="O41" s="102"/>
      <c r="P41" s="103"/>
      <c r="Q41" s="104"/>
    </row>
    <row r="42" spans="1:17" s="101" customFormat="1" ht="17.25" x14ac:dyDescent="0.2">
      <c r="A42" s="99" t="s">
        <v>61</v>
      </c>
      <c r="B42" s="99"/>
      <c r="C42" s="99"/>
      <c r="D42" s="99"/>
      <c r="E42" s="99"/>
      <c r="F42" s="100"/>
      <c r="G42" s="100"/>
      <c r="H42" s="100"/>
      <c r="I42" s="100"/>
      <c r="J42" s="100"/>
      <c r="L42" s="102"/>
      <c r="M42" s="102"/>
      <c r="N42" s="102"/>
      <c r="O42" s="102"/>
      <c r="P42" s="103"/>
      <c r="Q42" s="104"/>
    </row>
    <row r="43" spans="1:17" s="101" customFormat="1" ht="17.25" x14ac:dyDescent="0.2">
      <c r="A43" s="99"/>
      <c r="B43" s="99" t="s">
        <v>62</v>
      </c>
      <c r="C43" s="99"/>
      <c r="D43" s="99"/>
      <c r="E43" s="99"/>
      <c r="F43" s="100"/>
      <c r="G43" s="100"/>
      <c r="H43" s="100"/>
      <c r="I43" s="100"/>
      <c r="J43" s="100"/>
      <c r="L43" s="102"/>
      <c r="M43" s="102"/>
      <c r="N43" s="102"/>
      <c r="O43" s="102"/>
      <c r="P43" s="103"/>
      <c r="Q43" s="104"/>
    </row>
    <row r="44" spans="1:17" s="101" customFormat="1" ht="17.25" x14ac:dyDescent="0.2">
      <c r="A44" s="99"/>
      <c r="B44" s="99" t="s">
        <v>63</v>
      </c>
      <c r="C44" s="99"/>
      <c r="D44" s="99"/>
      <c r="E44" s="99"/>
      <c r="F44" s="100"/>
      <c r="G44" s="108"/>
      <c r="H44" s="108"/>
      <c r="I44" s="108"/>
      <c r="J44" s="100"/>
      <c r="L44" s="107"/>
      <c r="M44" s="107"/>
      <c r="N44" s="107"/>
      <c r="O44" s="107"/>
      <c r="P44" s="103"/>
      <c r="Q44" s="104"/>
    </row>
    <row r="45" spans="1:17" s="101" customFormat="1" ht="17.25" x14ac:dyDescent="0.2">
      <c r="A45" s="99"/>
      <c r="B45" s="99" t="s">
        <v>64</v>
      </c>
      <c r="C45" s="99"/>
      <c r="D45" s="99"/>
      <c r="E45" s="99"/>
      <c r="F45" s="100"/>
      <c r="G45" s="100"/>
      <c r="H45" s="100"/>
      <c r="I45" s="100"/>
      <c r="J45" s="100"/>
      <c r="L45" s="102"/>
      <c r="M45" s="102"/>
      <c r="N45" s="102"/>
      <c r="O45" s="102"/>
      <c r="P45" s="103"/>
      <c r="Q45" s="104"/>
    </row>
    <row r="46" spans="1:17" s="101" customFormat="1" ht="17.25" x14ac:dyDescent="0.2">
      <c r="A46" s="99"/>
      <c r="B46" s="99" t="s">
        <v>65</v>
      </c>
      <c r="C46" s="99"/>
      <c r="D46" s="99"/>
      <c r="E46" s="99"/>
      <c r="F46" s="100"/>
      <c r="G46" s="100"/>
      <c r="H46" s="100"/>
      <c r="I46" s="100"/>
      <c r="J46" s="100"/>
      <c r="L46" s="102"/>
      <c r="M46" s="102"/>
      <c r="N46" s="102"/>
      <c r="O46" s="102"/>
      <c r="P46" s="103"/>
      <c r="Q46" s="104"/>
    </row>
    <row r="47" spans="1:17" s="101" customFormat="1" ht="17.25" x14ac:dyDescent="0.2">
      <c r="A47" s="99"/>
      <c r="B47" s="99" t="s">
        <v>66</v>
      </c>
      <c r="C47" s="99"/>
      <c r="D47" s="99"/>
      <c r="E47" s="99"/>
      <c r="F47" s="100"/>
      <c r="G47" s="100"/>
      <c r="H47" s="100"/>
      <c r="I47" s="100"/>
      <c r="J47" s="100"/>
      <c r="L47" s="102"/>
      <c r="M47" s="102"/>
      <c r="N47" s="102"/>
      <c r="O47" s="102"/>
      <c r="P47" s="103"/>
      <c r="Q47" s="104"/>
    </row>
    <row r="48" spans="1:17" s="101" customFormat="1" ht="17.25" x14ac:dyDescent="0.25">
      <c r="A48" s="99"/>
      <c r="B48" s="99" t="s">
        <v>67</v>
      </c>
      <c r="C48" s="99"/>
      <c r="D48" s="99"/>
      <c r="E48" s="99"/>
      <c r="F48" s="100"/>
      <c r="G48" s="18"/>
      <c r="H48" s="18"/>
      <c r="I48" s="18"/>
      <c r="J48" s="100"/>
      <c r="P48" s="104"/>
      <c r="Q48" s="104"/>
    </row>
    <row r="49" spans="1:11" s="109" customFormat="1" ht="17.25" x14ac:dyDescent="0.25">
      <c r="A49" s="99"/>
      <c r="B49" s="99" t="s">
        <v>68</v>
      </c>
      <c r="C49" s="99"/>
      <c r="D49" s="99"/>
      <c r="E49" s="99"/>
      <c r="F49" s="100"/>
      <c r="G49" s="18"/>
      <c r="H49" s="18"/>
      <c r="I49" s="18"/>
      <c r="J49" s="100"/>
      <c r="K49" s="101"/>
    </row>
    <row r="50" spans="1:11" s="109" customFormat="1" ht="17.25" x14ac:dyDescent="0.3">
      <c r="B50" s="110" t="s">
        <v>69</v>
      </c>
      <c r="C50" s="99"/>
      <c r="D50" s="99"/>
      <c r="E50" s="99"/>
      <c r="F50" s="100"/>
      <c r="G50" s="18"/>
      <c r="H50" s="18"/>
      <c r="I50" s="18"/>
      <c r="J50" s="100"/>
    </row>
    <row r="51" spans="1:11" s="4" customFormat="1" ht="17.25" x14ac:dyDescent="0.3">
      <c r="C51" s="99"/>
      <c r="D51" s="111"/>
      <c r="E51" s="111"/>
      <c r="F51" s="108"/>
      <c r="G51" s="18"/>
      <c r="H51" s="18"/>
      <c r="I51" s="18"/>
      <c r="J51" s="108"/>
      <c r="K51" s="109"/>
    </row>
    <row r="52" spans="1:11" s="4" customFormat="1" ht="17.25" x14ac:dyDescent="0.25">
      <c r="A52" s="99" t="s">
        <v>70</v>
      </c>
      <c r="B52" s="99"/>
      <c r="C52" s="99"/>
      <c r="D52" s="18"/>
      <c r="E52" s="18"/>
      <c r="F52" s="18"/>
      <c r="G52" s="18"/>
      <c r="H52" s="18"/>
      <c r="I52" s="18"/>
      <c r="J52" s="18"/>
    </row>
    <row r="53" spans="1:11" s="4" customFormat="1" ht="17.25" x14ac:dyDescent="0.25">
      <c r="A53" s="99"/>
      <c r="B53" s="99" t="s">
        <v>71</v>
      </c>
      <c r="C53" s="18"/>
      <c r="D53" s="18"/>
      <c r="E53" s="18"/>
      <c r="F53" s="18"/>
      <c r="G53" s="18"/>
      <c r="H53" s="18"/>
      <c r="I53" s="18"/>
      <c r="J53" s="18"/>
    </row>
    <row r="54" spans="1:11" s="4" customFormat="1" ht="17.25" x14ac:dyDescent="0.25">
      <c r="A54" s="99"/>
      <c r="B54" s="99" t="s">
        <v>72</v>
      </c>
      <c r="C54" s="18"/>
      <c r="D54" s="18"/>
      <c r="E54" s="18"/>
      <c r="F54" s="18"/>
      <c r="G54" s="18"/>
      <c r="H54" s="18"/>
      <c r="I54" s="18"/>
      <c r="J54" s="18"/>
    </row>
    <row r="55" spans="1:11" s="4" customFormat="1" ht="17.25" x14ac:dyDescent="0.3">
      <c r="A55" s="18"/>
      <c r="B55" s="111" t="s">
        <v>73</v>
      </c>
      <c r="C55" s="18"/>
      <c r="D55" s="18"/>
      <c r="E55" s="18"/>
      <c r="F55" s="18"/>
      <c r="G55" s="18"/>
      <c r="H55" s="18"/>
      <c r="I55" s="18"/>
      <c r="J55" s="18"/>
    </row>
    <row r="56" spans="1:11" s="4" customFormat="1" ht="11.25" customHeight="1" x14ac:dyDescent="0.25">
      <c r="C56" s="18"/>
      <c r="D56" s="18"/>
      <c r="E56" s="18"/>
      <c r="F56" s="18"/>
      <c r="G56" s="18"/>
      <c r="H56" s="18"/>
      <c r="I56" s="18"/>
      <c r="J56" s="18"/>
    </row>
    <row r="57" spans="1:11" s="4" customFormat="1" x14ac:dyDescent="0.25">
      <c r="A57" s="18"/>
      <c r="B57" s="18"/>
      <c r="C57" s="18"/>
      <c r="D57" s="18"/>
      <c r="E57" s="18"/>
      <c r="F57" s="18"/>
      <c r="G57" s="18"/>
      <c r="H57" s="18"/>
      <c r="I57" s="18"/>
      <c r="J57" s="18"/>
    </row>
    <row r="58" spans="1:11" s="4" customFormat="1" x14ac:dyDescent="0.25">
      <c r="A58" s="18"/>
      <c r="B58" s="18"/>
      <c r="C58" s="18"/>
      <c r="D58" s="18"/>
      <c r="E58" s="18"/>
      <c r="F58" s="18"/>
      <c r="G58" s="18"/>
      <c r="H58" s="18"/>
      <c r="I58" s="18"/>
      <c r="J58" s="18"/>
    </row>
    <row r="59" spans="1:11" s="4" customFormat="1" x14ac:dyDescent="0.25">
      <c r="A59" s="18"/>
      <c r="B59" s="18"/>
      <c r="C59" s="18"/>
      <c r="D59" s="18"/>
      <c r="E59" s="18"/>
      <c r="F59" s="18"/>
      <c r="G59" s="18"/>
      <c r="H59" s="18"/>
      <c r="I59" s="18"/>
      <c r="J59" s="18"/>
    </row>
    <row r="60" spans="1:11" s="4" customFormat="1" x14ac:dyDescent="0.25">
      <c r="A60" s="18"/>
      <c r="B60" s="18"/>
      <c r="C60" s="18"/>
      <c r="D60" s="18"/>
      <c r="E60" s="18"/>
      <c r="F60" s="18"/>
      <c r="G60" s="18"/>
      <c r="H60" s="18"/>
      <c r="I60" s="18"/>
      <c r="J60" s="18"/>
    </row>
    <row r="61" spans="1:11" s="4" customFormat="1" x14ac:dyDescent="0.25">
      <c r="A61" s="18"/>
      <c r="B61" s="18"/>
      <c r="C61" s="18"/>
      <c r="D61" s="18"/>
      <c r="E61" s="18"/>
      <c r="F61" s="18"/>
      <c r="G61" s="18"/>
      <c r="H61" s="18"/>
      <c r="I61" s="18"/>
      <c r="J61" s="18"/>
    </row>
    <row r="62" spans="1:11" s="4" customFormat="1" x14ac:dyDescent="0.25">
      <c r="A62" s="18"/>
      <c r="B62" s="18"/>
      <c r="C62" s="18"/>
      <c r="D62" s="18"/>
      <c r="E62" s="18"/>
      <c r="F62" s="18"/>
      <c r="G62" s="18"/>
      <c r="H62" s="18"/>
      <c r="I62" s="18"/>
      <c r="J62" s="18"/>
    </row>
    <row r="63" spans="1:11" s="4" customFormat="1" x14ac:dyDescent="0.25">
      <c r="A63" s="18"/>
      <c r="B63" s="18"/>
      <c r="C63" s="18"/>
      <c r="D63" s="18"/>
      <c r="E63" s="18"/>
      <c r="F63" s="18"/>
      <c r="G63" s="18"/>
      <c r="H63" s="18"/>
      <c r="I63" s="18"/>
      <c r="J63" s="18"/>
    </row>
    <row r="64" spans="1:11" s="4" customFormat="1" x14ac:dyDescent="0.25">
      <c r="A64" s="18"/>
      <c r="B64" s="18"/>
      <c r="C64" s="18"/>
      <c r="D64" s="18"/>
      <c r="E64" s="18"/>
      <c r="F64" s="18"/>
      <c r="G64" s="18"/>
      <c r="H64" s="18"/>
      <c r="I64" s="18"/>
      <c r="J64" s="18"/>
    </row>
    <row r="65" spans="1:10" s="4" customFormat="1" x14ac:dyDescent="0.25">
      <c r="A65" s="18"/>
      <c r="B65" s="18"/>
      <c r="C65" s="18"/>
      <c r="D65" s="18"/>
      <c r="E65" s="18"/>
      <c r="F65" s="18"/>
      <c r="G65" s="18"/>
      <c r="H65" s="18"/>
      <c r="I65" s="18"/>
      <c r="J65" s="18"/>
    </row>
    <row r="66" spans="1:10" s="4" customFormat="1" x14ac:dyDescent="0.25">
      <c r="A66" s="18"/>
      <c r="B66" s="18"/>
      <c r="C66" s="18"/>
      <c r="D66" s="18"/>
      <c r="E66" s="18"/>
      <c r="F66" s="18"/>
      <c r="G66" s="18"/>
      <c r="H66" s="18"/>
      <c r="I66" s="18"/>
      <c r="J66" s="18"/>
    </row>
    <row r="67" spans="1:10" s="4" customFormat="1" x14ac:dyDescent="0.25">
      <c r="A67" s="18"/>
      <c r="B67" s="18"/>
      <c r="C67" s="18"/>
      <c r="D67" s="18"/>
      <c r="E67" s="18"/>
      <c r="F67" s="18"/>
      <c r="G67" s="18"/>
      <c r="H67" s="18"/>
      <c r="I67" s="18"/>
      <c r="J67" s="18"/>
    </row>
    <row r="68" spans="1:10" s="4" customFormat="1" x14ac:dyDescent="0.25">
      <c r="A68" s="18"/>
      <c r="B68" s="18"/>
      <c r="C68" s="18"/>
      <c r="D68" s="18"/>
      <c r="E68" s="18"/>
      <c r="F68" s="18"/>
      <c r="G68" s="18"/>
      <c r="H68" s="18"/>
      <c r="I68" s="18"/>
      <c r="J68" s="18"/>
    </row>
    <row r="69" spans="1:10" s="4" customFormat="1" x14ac:dyDescent="0.25">
      <c r="A69" s="18"/>
      <c r="B69" s="18"/>
      <c r="C69" s="18"/>
      <c r="D69" s="18"/>
      <c r="E69" s="18"/>
      <c r="F69" s="18"/>
      <c r="G69" s="18"/>
      <c r="H69" s="18"/>
      <c r="I69" s="18"/>
      <c r="J69" s="18"/>
    </row>
    <row r="70" spans="1:10" s="4" customFormat="1" x14ac:dyDescent="0.25">
      <c r="A70" s="18"/>
      <c r="B70" s="18"/>
      <c r="C70" s="18"/>
      <c r="D70" s="18"/>
      <c r="E70" s="18"/>
      <c r="F70" s="18"/>
      <c r="G70" s="18"/>
      <c r="H70" s="18"/>
      <c r="I70" s="18"/>
      <c r="J70" s="18"/>
    </row>
    <row r="71" spans="1:10" s="4" customFormat="1" x14ac:dyDescent="0.25">
      <c r="A71" s="18"/>
      <c r="B71" s="18"/>
      <c r="C71" s="18"/>
      <c r="D71" s="18"/>
      <c r="E71" s="18"/>
      <c r="F71" s="18"/>
      <c r="G71" s="18"/>
      <c r="H71" s="18"/>
      <c r="I71" s="18"/>
      <c r="J71" s="18"/>
    </row>
    <row r="72" spans="1:10" s="4" customFormat="1" x14ac:dyDescent="0.25">
      <c r="A72" s="18"/>
      <c r="B72" s="18"/>
      <c r="C72" s="18"/>
      <c r="D72" s="18"/>
      <c r="E72" s="18"/>
      <c r="F72" s="18"/>
      <c r="G72" s="18"/>
      <c r="H72" s="18"/>
      <c r="I72" s="18"/>
      <c r="J72" s="18"/>
    </row>
    <row r="73" spans="1:10" s="4" customFormat="1" x14ac:dyDescent="0.25">
      <c r="A73" s="18"/>
      <c r="B73" s="18"/>
      <c r="C73" s="18"/>
      <c r="D73" s="18"/>
      <c r="E73" s="18"/>
      <c r="F73" s="18"/>
      <c r="G73" s="18"/>
      <c r="H73" s="18"/>
      <c r="I73" s="18"/>
      <c r="J73" s="18"/>
    </row>
    <row r="74" spans="1:10" s="4" customFormat="1" x14ac:dyDescent="0.25">
      <c r="A74" s="18"/>
      <c r="B74" s="18"/>
      <c r="C74" s="18"/>
      <c r="D74" s="18"/>
      <c r="E74" s="18"/>
      <c r="F74" s="18"/>
      <c r="G74" s="18"/>
      <c r="H74" s="18"/>
      <c r="I74" s="18"/>
      <c r="J74" s="18"/>
    </row>
    <row r="75" spans="1:10" s="4" customFormat="1" x14ac:dyDescent="0.25">
      <c r="A75" s="18"/>
      <c r="B75" s="18"/>
      <c r="C75" s="18"/>
      <c r="D75" s="18"/>
      <c r="E75" s="18"/>
      <c r="F75" s="18"/>
      <c r="G75" s="18"/>
      <c r="H75" s="18"/>
      <c r="I75" s="18"/>
      <c r="J75" s="18"/>
    </row>
    <row r="76" spans="1:10" s="4" customFormat="1" x14ac:dyDescent="0.25">
      <c r="A76" s="18"/>
      <c r="B76" s="18"/>
      <c r="C76" s="18"/>
      <c r="D76" s="18"/>
      <c r="E76" s="18"/>
      <c r="F76" s="18"/>
      <c r="G76" s="18"/>
      <c r="H76" s="18"/>
      <c r="I76" s="18"/>
      <c r="J76" s="18"/>
    </row>
    <row r="77" spans="1:10" s="4" customFormat="1" x14ac:dyDescent="0.25">
      <c r="A77" s="18"/>
      <c r="B77" s="18"/>
      <c r="C77" s="18"/>
      <c r="D77" s="18"/>
      <c r="E77" s="18"/>
      <c r="F77" s="18"/>
      <c r="G77" s="18"/>
      <c r="H77" s="18"/>
      <c r="I77" s="18"/>
      <c r="J77" s="18"/>
    </row>
    <row r="78" spans="1:10" s="4" customFormat="1" x14ac:dyDescent="0.25">
      <c r="A78" s="18"/>
      <c r="B78" s="18"/>
      <c r="C78" s="18"/>
      <c r="D78" s="18"/>
      <c r="E78" s="18"/>
      <c r="F78" s="18"/>
      <c r="G78" s="18"/>
      <c r="H78" s="18"/>
      <c r="I78" s="18"/>
      <c r="J78" s="18"/>
    </row>
    <row r="79" spans="1:10" s="4" customFormat="1" x14ac:dyDescent="0.25">
      <c r="A79" s="18"/>
      <c r="B79" s="18"/>
      <c r="C79" s="18"/>
      <c r="D79" s="18"/>
      <c r="E79" s="18"/>
      <c r="F79" s="18"/>
      <c r="G79" s="18"/>
      <c r="H79" s="18"/>
      <c r="I79" s="18"/>
      <c r="J79" s="18"/>
    </row>
    <row r="80" spans="1:10" s="4" customFormat="1" x14ac:dyDescent="0.25">
      <c r="A80" s="18"/>
      <c r="B80" s="18"/>
      <c r="C80" s="18"/>
      <c r="D80" s="18"/>
      <c r="E80" s="18"/>
      <c r="F80" s="18"/>
      <c r="G80" s="18"/>
      <c r="H80" s="18"/>
      <c r="I80" s="18"/>
      <c r="J80" s="18"/>
    </row>
    <row r="81" spans="1:10" s="4" customFormat="1" x14ac:dyDescent="0.25">
      <c r="C81" s="18"/>
      <c r="D81" s="18"/>
      <c r="E81" s="18"/>
      <c r="F81" s="18"/>
      <c r="G81" s="18"/>
      <c r="H81" s="18"/>
      <c r="I81" s="18"/>
      <c r="J81" s="18"/>
    </row>
    <row r="82" spans="1:10" s="4" customFormat="1" x14ac:dyDescent="0.25">
      <c r="A82" s="112" t="s">
        <v>45</v>
      </c>
      <c r="B82" s="113" t="s">
        <v>48</v>
      </c>
      <c r="C82" s="18"/>
      <c r="D82" s="18"/>
      <c r="E82" s="18"/>
      <c r="F82" s="18"/>
      <c r="G82" s="18"/>
      <c r="H82" s="18"/>
      <c r="I82" s="18"/>
      <c r="J82" s="18"/>
    </row>
    <row r="83" spans="1:10" s="4" customFormat="1" x14ac:dyDescent="0.25">
      <c r="A83" s="18"/>
      <c r="B83" s="113" t="s">
        <v>49</v>
      </c>
      <c r="C83" s="18"/>
      <c r="D83" s="18"/>
      <c r="E83" s="18"/>
      <c r="F83" s="18"/>
      <c r="G83" s="18"/>
      <c r="H83" s="18"/>
      <c r="I83" s="18"/>
      <c r="J83" s="18"/>
    </row>
    <row r="84" spans="1:10" s="4" customFormat="1" x14ac:dyDescent="0.25">
      <c r="C84" s="18"/>
      <c r="D84" s="18"/>
      <c r="E84" s="18"/>
      <c r="F84" s="18"/>
      <c r="G84" s="18"/>
      <c r="H84" s="18"/>
      <c r="I84" s="18"/>
      <c r="J84" s="18"/>
    </row>
    <row r="85" spans="1:10" s="4" customFormat="1" x14ac:dyDescent="0.25">
      <c r="A85" s="18"/>
      <c r="B85" s="18"/>
      <c r="C85" s="18"/>
      <c r="D85" s="18"/>
      <c r="E85" s="18"/>
      <c r="F85" s="18"/>
      <c r="G85" s="18"/>
      <c r="H85" s="18"/>
      <c r="I85" s="18"/>
      <c r="J85" s="18"/>
    </row>
    <row r="86" spans="1:10" s="4" customFormat="1" x14ac:dyDescent="0.25">
      <c r="A86" s="18"/>
      <c r="B86" s="18"/>
      <c r="C86" s="18"/>
      <c r="D86" s="18"/>
      <c r="E86" s="18"/>
      <c r="F86" s="18"/>
      <c r="G86" s="18"/>
      <c r="H86" s="18"/>
      <c r="I86" s="18"/>
      <c r="J86" s="18"/>
    </row>
    <row r="87" spans="1:10" s="4" customFormat="1" x14ac:dyDescent="0.25">
      <c r="A87" s="18"/>
      <c r="B87" s="18"/>
      <c r="C87" s="18"/>
      <c r="D87" s="18"/>
      <c r="E87" s="18"/>
      <c r="F87" s="18"/>
      <c r="G87" s="18"/>
      <c r="H87" s="18"/>
      <c r="I87" s="18"/>
      <c r="J87" s="18"/>
    </row>
    <row r="88" spans="1:10" s="4" customFormat="1" x14ac:dyDescent="0.25">
      <c r="A88" s="18"/>
      <c r="B88" s="18"/>
      <c r="C88" s="18"/>
      <c r="D88" s="18"/>
      <c r="E88" s="18"/>
      <c r="F88" s="18"/>
      <c r="G88" s="18"/>
      <c r="H88" s="18"/>
      <c r="I88" s="18"/>
      <c r="J88" s="18"/>
    </row>
    <row r="89" spans="1:10" s="4" customFormat="1" x14ac:dyDescent="0.25">
      <c r="A89" s="18"/>
      <c r="B89" s="18"/>
      <c r="C89" s="18"/>
      <c r="D89" s="18"/>
      <c r="E89" s="18"/>
      <c r="F89" s="18"/>
      <c r="G89" s="18"/>
      <c r="H89" s="18"/>
      <c r="I89" s="18"/>
      <c r="J89" s="18"/>
    </row>
    <row r="90" spans="1:10" s="4" customFormat="1" x14ac:dyDescent="0.25">
      <c r="A90" s="18"/>
      <c r="B90" s="18"/>
      <c r="C90" s="18"/>
      <c r="D90" s="18"/>
      <c r="E90" s="18"/>
      <c r="F90" s="18"/>
      <c r="G90" s="18"/>
      <c r="H90" s="18"/>
      <c r="I90" s="18"/>
      <c r="J90" s="18"/>
    </row>
    <row r="91" spans="1:10" s="4" customFormat="1" x14ac:dyDescent="0.25">
      <c r="A91" s="18"/>
      <c r="B91" s="18"/>
      <c r="C91" s="18"/>
      <c r="D91" s="18"/>
      <c r="E91" s="18"/>
      <c r="F91" s="18"/>
      <c r="G91" s="18"/>
      <c r="H91" s="18"/>
      <c r="I91" s="18"/>
      <c r="J91" s="18"/>
    </row>
    <row r="92" spans="1:10" s="4" customFormat="1" x14ac:dyDescent="0.25">
      <c r="A92" s="18"/>
      <c r="B92" s="18"/>
      <c r="C92" s="18"/>
      <c r="D92" s="18"/>
      <c r="E92" s="18"/>
      <c r="F92" s="18"/>
      <c r="G92" s="18"/>
      <c r="H92" s="18"/>
      <c r="I92" s="18"/>
      <c r="J92" s="18"/>
    </row>
    <row r="93" spans="1:10" s="4" customFormat="1" x14ac:dyDescent="0.25">
      <c r="A93" s="18"/>
      <c r="B93" s="18"/>
      <c r="C93" s="18"/>
      <c r="D93" s="18"/>
      <c r="E93" s="18"/>
      <c r="F93" s="18"/>
      <c r="G93" s="18"/>
      <c r="H93" s="18"/>
      <c r="I93" s="18"/>
      <c r="J93" s="18"/>
    </row>
    <row r="94" spans="1:10" s="4" customFormat="1" x14ac:dyDescent="0.25">
      <c r="A94" s="18"/>
      <c r="B94" s="18"/>
      <c r="C94" s="18"/>
      <c r="D94" s="18"/>
      <c r="E94" s="18"/>
      <c r="F94" s="18"/>
      <c r="G94" s="18"/>
      <c r="H94" s="18"/>
      <c r="I94" s="18"/>
      <c r="J94" s="18"/>
    </row>
    <row r="95" spans="1:10" s="4" customFormat="1" x14ac:dyDescent="0.25">
      <c r="A95" s="18"/>
      <c r="B95" s="18"/>
      <c r="C95" s="18"/>
      <c r="D95" s="18"/>
      <c r="E95" s="18"/>
      <c r="F95" s="18"/>
      <c r="G95" s="18"/>
      <c r="H95" s="18"/>
      <c r="I95" s="18"/>
      <c r="J95" s="18"/>
    </row>
    <row r="96" spans="1:10" s="4" customFormat="1" x14ac:dyDescent="0.25">
      <c r="A96" s="18"/>
      <c r="B96" s="18"/>
      <c r="C96" s="18"/>
      <c r="D96" s="18"/>
      <c r="E96" s="18"/>
      <c r="F96" s="18"/>
      <c r="G96" s="18"/>
      <c r="H96" s="18"/>
      <c r="I96" s="18"/>
      <c r="J96" s="18"/>
    </row>
    <row r="97" spans="1:10" s="4" customFormat="1" x14ac:dyDescent="0.25">
      <c r="A97" s="18"/>
      <c r="B97" s="18"/>
      <c r="C97" s="18"/>
      <c r="D97" s="18"/>
      <c r="E97" s="18"/>
      <c r="F97" s="18"/>
      <c r="G97" s="18"/>
      <c r="H97" s="18"/>
      <c r="I97" s="18"/>
      <c r="J97" s="18"/>
    </row>
    <row r="98" spans="1:10" s="4" customFormat="1" x14ac:dyDescent="0.25">
      <c r="A98" s="18"/>
      <c r="B98" s="18"/>
      <c r="C98" s="18"/>
      <c r="D98" s="18"/>
      <c r="E98" s="18"/>
      <c r="F98" s="18"/>
      <c r="G98" s="18"/>
      <c r="H98" s="18"/>
      <c r="I98" s="18"/>
      <c r="J98" s="18"/>
    </row>
    <row r="99" spans="1:10" s="4" customFormat="1" x14ac:dyDescent="0.25">
      <c r="A99" s="18"/>
      <c r="B99" s="18"/>
      <c r="C99" s="18"/>
      <c r="D99" s="18"/>
      <c r="E99" s="18"/>
      <c r="F99" s="18"/>
      <c r="G99" s="18"/>
      <c r="H99" s="18"/>
      <c r="I99" s="18"/>
      <c r="J99" s="18"/>
    </row>
    <row r="100" spans="1:10" s="4" customFormat="1" x14ac:dyDescent="0.25">
      <c r="A100" s="18"/>
      <c r="B100" s="18"/>
      <c r="C100" s="18"/>
      <c r="D100" s="18"/>
      <c r="E100" s="18"/>
      <c r="F100" s="18"/>
      <c r="G100" s="18"/>
      <c r="H100" s="18"/>
      <c r="I100" s="18"/>
      <c r="J100" s="18"/>
    </row>
    <row r="101" spans="1:10" s="4" customFormat="1" x14ac:dyDescent="0.25">
      <c r="A101" s="18"/>
      <c r="B101" s="18"/>
      <c r="C101" s="18"/>
      <c r="D101" s="18"/>
      <c r="E101" s="18"/>
      <c r="F101" s="18"/>
      <c r="G101" s="18"/>
      <c r="H101" s="18"/>
      <c r="I101" s="18"/>
      <c r="J101" s="18"/>
    </row>
    <row r="102" spans="1:10" s="4" customFormat="1" x14ac:dyDescent="0.25">
      <c r="A102" s="18"/>
      <c r="B102" s="18"/>
      <c r="C102" s="18"/>
      <c r="D102" s="18"/>
      <c r="E102" s="18"/>
      <c r="F102" s="18"/>
      <c r="G102" s="18"/>
      <c r="H102" s="18"/>
      <c r="I102" s="18"/>
      <c r="J102" s="18"/>
    </row>
    <row r="103" spans="1:10" s="4" customFormat="1" x14ac:dyDescent="0.25">
      <c r="A103" s="18"/>
      <c r="B103" s="18"/>
      <c r="C103" s="18"/>
      <c r="D103" s="18"/>
      <c r="E103" s="18"/>
      <c r="F103" s="18"/>
      <c r="G103" s="18"/>
      <c r="H103" s="18"/>
      <c r="I103" s="18"/>
      <c r="J103" s="18"/>
    </row>
    <row r="104" spans="1:10" s="4" customFormat="1" x14ac:dyDescent="0.25">
      <c r="A104" s="18"/>
      <c r="B104" s="18"/>
      <c r="C104" s="18"/>
      <c r="D104" s="18"/>
      <c r="E104" s="18"/>
      <c r="F104" s="18"/>
      <c r="G104" s="18"/>
      <c r="H104" s="18"/>
      <c r="I104" s="18"/>
      <c r="J104" s="18"/>
    </row>
    <row r="105" spans="1:10" s="4" customFormat="1" x14ac:dyDescent="0.25">
      <c r="A105" s="18"/>
      <c r="B105" s="18"/>
      <c r="C105" s="18"/>
      <c r="D105" s="18"/>
      <c r="E105" s="18"/>
      <c r="F105" s="18"/>
      <c r="G105" s="18"/>
      <c r="H105" s="18"/>
      <c r="I105" s="18"/>
      <c r="J105" s="18"/>
    </row>
    <row r="106" spans="1:10" s="4" customFormat="1" x14ac:dyDescent="0.25">
      <c r="A106" s="18"/>
      <c r="B106" s="18"/>
      <c r="C106" s="18"/>
      <c r="D106" s="18"/>
      <c r="E106" s="18"/>
      <c r="F106" s="18"/>
      <c r="G106" s="18"/>
      <c r="H106" s="18"/>
      <c r="I106" s="18"/>
      <c r="J106" s="18"/>
    </row>
    <row r="107" spans="1:10" s="4" customFormat="1" x14ac:dyDescent="0.25">
      <c r="A107" s="18"/>
      <c r="B107" s="18"/>
      <c r="C107" s="18"/>
      <c r="D107" s="18"/>
      <c r="E107" s="18"/>
      <c r="F107" s="18"/>
      <c r="G107" s="18"/>
      <c r="H107" s="18"/>
      <c r="I107" s="18"/>
      <c r="J107" s="18"/>
    </row>
    <row r="108" spans="1:10" s="4" customFormat="1" x14ac:dyDescent="0.25">
      <c r="A108" s="18"/>
      <c r="B108" s="18"/>
      <c r="C108" s="18"/>
      <c r="D108" s="18"/>
      <c r="E108" s="18"/>
      <c r="F108" s="18"/>
      <c r="G108" s="18"/>
      <c r="H108" s="18"/>
      <c r="I108" s="18"/>
      <c r="J108" s="18"/>
    </row>
    <row r="109" spans="1:10" s="4" customFormat="1" x14ac:dyDescent="0.25">
      <c r="A109" s="18"/>
      <c r="B109" s="18"/>
      <c r="C109" s="18"/>
      <c r="D109" s="18"/>
      <c r="E109" s="18"/>
      <c r="F109" s="18"/>
      <c r="G109" s="18"/>
      <c r="H109" s="18"/>
      <c r="I109" s="18"/>
      <c r="J109" s="18"/>
    </row>
    <row r="110" spans="1:10" s="4" customFormat="1" x14ac:dyDescent="0.25">
      <c r="A110" s="112" t="s">
        <v>57</v>
      </c>
      <c r="B110" s="113" t="s">
        <v>46</v>
      </c>
      <c r="C110" s="18"/>
      <c r="D110" s="18"/>
      <c r="E110" s="18"/>
      <c r="F110" s="18"/>
      <c r="G110" s="18"/>
      <c r="H110" s="18"/>
      <c r="I110" s="18"/>
      <c r="J110" s="18"/>
    </row>
    <row r="111" spans="1:10" s="4" customFormat="1" x14ac:dyDescent="0.25">
      <c r="A111" s="18"/>
      <c r="B111" s="113" t="s">
        <v>47</v>
      </c>
      <c r="C111" s="18"/>
      <c r="D111" s="18"/>
      <c r="E111" s="18"/>
      <c r="F111" s="18"/>
      <c r="G111" s="18"/>
      <c r="H111" s="18"/>
      <c r="I111" s="18"/>
      <c r="J111" s="18"/>
    </row>
  </sheetData>
  <sheetProtection sheet="1" objects="1" scenarios="1" selectLockedCells="1"/>
  <customSheetViews>
    <customSheetView guid="{4214CDFF-9EF0-4733-BBC8-013666DB4508}" showRuler="0">
      <selection activeCell="G13" sqref="G13"/>
      <pageMargins left="0.75" right="0.75" top="1" bottom="1" header="0.5" footer="0.5"/>
      <pageSetup orientation="portrait" horizontalDpi="4294967293" verticalDpi="0" r:id="rId1"/>
      <headerFooter alignWithMargins="0"/>
    </customSheetView>
    <customSheetView guid="{8131837E-129A-4F2B-9D8F-CE5EB4777011}" showRuler="0">
      <selection activeCell="G13" sqref="G13:I13"/>
      <pageMargins left="0.75" right="0.75" top="1" bottom="1" header="0.5" footer="0.5"/>
      <pageSetup orientation="portrait" horizontalDpi="4294967293" r:id="rId2"/>
      <headerFooter alignWithMargins="0"/>
    </customSheetView>
  </customSheetViews>
  <mergeCells count="26">
    <mergeCell ref="L39:P39"/>
    <mergeCell ref="G13:I13"/>
    <mergeCell ref="A2:J2"/>
    <mergeCell ref="C6:D6"/>
    <mergeCell ref="B5:E5"/>
    <mergeCell ref="H6:I6"/>
    <mergeCell ref="G5:I5"/>
    <mergeCell ref="C3:D3"/>
    <mergeCell ref="G11:G12"/>
    <mergeCell ref="H3:I3"/>
    <mergeCell ref="G26:I26"/>
    <mergeCell ref="G22:I22"/>
    <mergeCell ref="G23:I23"/>
    <mergeCell ref="G24:I24"/>
    <mergeCell ref="G25:I25"/>
    <mergeCell ref="G21:I21"/>
    <mergeCell ref="G27:I31"/>
    <mergeCell ref="E32:G32"/>
    <mergeCell ref="A32:C32"/>
    <mergeCell ref="H32:J32"/>
    <mergeCell ref="I11:I12"/>
    <mergeCell ref="H15:I16"/>
    <mergeCell ref="G17:G18"/>
    <mergeCell ref="H17:I18"/>
    <mergeCell ref="H14:I14"/>
    <mergeCell ref="H11:H12"/>
  </mergeCells>
  <phoneticPr fontId="3" type="noConversion"/>
  <hyperlinks>
    <hyperlink ref="E32:G32" r:id="rId3" display="Email: chris.holzapfel@agr.gc.ca" xr:uid="{7F1D3107-6783-4F9E-AC8E-2F4C23EDB5BA}"/>
  </hyperlinks>
  <printOptions horizontalCentered="1"/>
  <pageMargins left="0.75" right="0.75" top="1" bottom="1" header="0.5" footer="0.5"/>
  <pageSetup scale="79" orientation="portrait" r:id="rId4"/>
  <headerFooter alignWithMargins="0">
    <oddHeader>&amp;LPaired T-test&amp;RIHARF Data Analysis Tool v1.1</oddHeader>
    <oddFooter>Page &amp;P of &amp;N</oddFooter>
  </headerFooter>
  <rowBreaks count="2" manualBreakCount="2">
    <brk id="33" max="9" man="1"/>
    <brk id="55" max="9" man="1"/>
  </rowBreaks>
  <ignoredErrors>
    <ignoredError sqref="H8:H10 I8:I10 H17" formulaRange="1"/>
  </ignoredErrors>
  <drawing r:id="rId5"/>
  <legacyDrawing r:id="rId6"/>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2</vt:i4>
      </vt:variant>
    </vt:vector>
  </HeadingPairs>
  <TitlesOfParts>
    <vt:vector size="4" baseType="lpstr">
      <vt:lpstr>RCBD</vt:lpstr>
      <vt:lpstr>Paired T-test</vt:lpstr>
      <vt:lpstr>'Paired T-test'!Print_Area</vt:lpstr>
      <vt:lpstr>RCBD!Print_Area</vt:lpstr>
    </vt:vector>
  </TitlesOfParts>
  <Company>AAFC-AAC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holzapfelcb</dc:creator>
  <cp:lastModifiedBy>Danny Petty</cp:lastModifiedBy>
  <cp:lastPrinted>2009-01-16T17:10:20Z</cp:lastPrinted>
  <dcterms:created xsi:type="dcterms:W3CDTF">2008-04-14T21:50:15Z</dcterms:created>
  <dcterms:modified xsi:type="dcterms:W3CDTF">2024-08-01T22:02:44Z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1274999011</vt:i4>
  </property>
  <property fmtid="{D5CDD505-2E9C-101B-9397-08002B2CF9AE}" pid="3" name="_EmailSubject">
    <vt:lpwstr>me again</vt:lpwstr>
  </property>
  <property fmtid="{D5CDD505-2E9C-101B-9397-08002B2CF9AE}" pid="4" name="_AuthorEmail">
    <vt:lpwstr>Chris.Holzapfel@AGR.GC.CA</vt:lpwstr>
  </property>
  <property fmtid="{D5CDD505-2E9C-101B-9397-08002B2CF9AE}" pid="5" name="_AuthorEmailDisplayName">
    <vt:lpwstr>Holzapfel, Chris</vt:lpwstr>
  </property>
  <property fmtid="{D5CDD505-2E9C-101B-9397-08002B2CF9AE}" pid="6" name="_ReviewingToolsShownOnce">
    <vt:lpwstr/>
  </property>
</Properties>
</file>